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rvaudreuil-my.sharepoint.com/personal/info_servaudreuil_net/Documents/Documents/SERV/COMPTABILITÉ - BUDGET/"/>
    </mc:Choice>
  </mc:AlternateContent>
  <xr:revisionPtr revIDLastSave="133" documentId="8_{8ED6D687-FBF8-4D8A-8D7D-EBE1A9178788}" xr6:coauthVersionLast="47" xr6:coauthVersionMax="47" xr10:uidLastSave="{C0244D7B-E273-4992-855D-979E89334824}"/>
  <bookViews>
    <workbookView xWindow="-120" yWindow="-120" windowWidth="29040" windowHeight="15720" xr2:uid="{73F1E4A9-A1B8-491F-8948-C110F19D59CA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U21" i="1"/>
  <c r="U13" i="1"/>
  <c r="U14" i="1"/>
  <c r="U15" i="1"/>
  <c r="U16" i="1"/>
  <c r="U17" i="1"/>
  <c r="U18" i="1"/>
  <c r="U19" i="1"/>
  <c r="U12" i="1"/>
  <c r="Q13" i="1"/>
  <c r="Q14" i="1"/>
  <c r="Q15" i="1"/>
  <c r="Q16" i="1"/>
  <c r="Q17" i="1"/>
  <c r="Q18" i="1"/>
  <c r="Q19" i="1"/>
  <c r="Q12" i="1"/>
  <c r="P13" i="1"/>
  <c r="P14" i="1"/>
  <c r="P15" i="1"/>
  <c r="P16" i="1"/>
  <c r="P17" i="1"/>
  <c r="P18" i="1"/>
  <c r="P19" i="1"/>
  <c r="P12" i="1"/>
  <c r="N13" i="1"/>
  <c r="N14" i="1"/>
  <c r="N15" i="1"/>
  <c r="N16" i="1"/>
  <c r="N17" i="1"/>
  <c r="N18" i="1"/>
  <c r="N19" i="1"/>
  <c r="N12" i="1"/>
  <c r="F2" i="2"/>
  <c r="L19" i="1"/>
  <c r="L18" i="1"/>
  <c r="L17" i="1"/>
  <c r="L16" i="1"/>
  <c r="L15" i="1"/>
  <c r="L14" i="1"/>
  <c r="L13" i="1"/>
  <c r="L12" i="1"/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2" i="2"/>
  <c r="E11" i="2"/>
  <c r="E7" i="2"/>
  <c r="E9" i="2"/>
  <c r="E6" i="2"/>
  <c r="E8" i="2"/>
  <c r="E10" i="2" l="1"/>
  <c r="E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BCF237-8D04-414F-976B-8742378504FE}" keepAlive="1" name="Requête - Classeur1 xlsx" description="Connexion à la requête « Classeur1 xlsx » dans le classeur." type="5" refreshedVersion="0" background="1" saveData="1">
    <dbPr connection="Provider=Microsoft.Mashup.OleDb.1;Data Source=$Workbook$;Location=&quot;Classeur1 xlsx&quot;;Extended Properties=&quot;&quot;" command="SELECT * FROM [Classeur1 xlsx]"/>
  </connection>
</connections>
</file>

<file path=xl/sharedStrings.xml><?xml version="1.0" encoding="utf-8"?>
<sst xmlns="http://schemas.openxmlformats.org/spreadsheetml/2006/main" count="99" uniqueCount="94">
  <si>
    <t>2239, chemin Sainte-Angélique, Saint-Lazare (Québec) J7T 2H5</t>
  </si>
  <si>
    <t>TÉLÉPHONE</t>
  </si>
  <si>
    <t>COURRIEL</t>
  </si>
  <si>
    <t>450 455-6651</t>
  </si>
  <si>
    <t>NOM</t>
  </si>
  <si>
    <t>LIEU</t>
  </si>
  <si>
    <t>NOMBRE DE KM</t>
  </si>
  <si>
    <t>TOTAL</t>
  </si>
  <si>
    <t>MONTANT
0,10 $/KM</t>
  </si>
  <si>
    <t>SOUS-TOTAL REPAS</t>
  </si>
  <si>
    <t>AVANCE</t>
  </si>
  <si>
    <t>HOTEL/  COUCHER AMIS (40,00$)</t>
  </si>
  <si>
    <t>DÉJEUNER</t>
  </si>
  <si>
    <t>TAXI
STATIONNEMENT  PÉAGE</t>
  </si>
  <si>
    <t>GRAND TOTAL</t>
  </si>
  <si>
    <t>Mettre un x dans la ou les cases appropriées.</t>
  </si>
  <si>
    <t>DINER</t>
  </si>
  <si>
    <t>SOUPER</t>
  </si>
  <si>
    <t>COLLATION</t>
  </si>
  <si>
    <t xml:space="preserve">Déplacement divers 5361       </t>
  </si>
  <si>
    <t>Divers 5360</t>
  </si>
  <si>
    <t>Documentation 5196</t>
  </si>
  <si>
    <t>Entretien 5145</t>
  </si>
  <si>
    <t>Formation 5172</t>
  </si>
  <si>
    <t>Fourniture de bureau 5190</t>
  </si>
  <si>
    <t>Insertion professionnelle 5183</t>
  </si>
  <si>
    <t>Organisation syndicale 5050</t>
  </si>
  <si>
    <t>Retraite 5162</t>
  </si>
  <si>
    <t>Comptabilité 5350</t>
  </si>
  <si>
    <t>Assemblée générale 5085</t>
  </si>
  <si>
    <t>Ameublement 5195</t>
  </si>
  <si>
    <t>VÉRIFIÉ PAR</t>
  </si>
  <si>
    <t>SIGNATURE DU RÉCLAMANT</t>
  </si>
  <si>
    <t>APPROUVÉ PAR</t>
  </si>
  <si>
    <t>ADRESSE</t>
  </si>
  <si>
    <t>VILLE ET CODE POSTAL</t>
  </si>
  <si>
    <t>ÉCOLE</t>
  </si>
  <si>
    <t>HEURE DE 
DÉPART</t>
  </si>
  <si>
    <t>HEURE DE 
RETOUR</t>
  </si>
  <si>
    <t>Assemblée déléguées</t>
  </si>
  <si>
    <t>Comité et réseau action féministe</t>
  </si>
  <si>
    <t xml:space="preserve">Comité et réseau jeunes </t>
  </si>
  <si>
    <t xml:space="preserve">Comité et réseau ACTES  </t>
  </si>
  <si>
    <t xml:space="preserve">Conseil général de participation </t>
  </si>
  <si>
    <t xml:space="preserve">Comité paritaire EHDAA  </t>
  </si>
  <si>
    <t xml:space="preserve">Comité diversité sexuelle   </t>
  </si>
  <si>
    <t xml:space="preserve">Insertion professionnelle  </t>
  </si>
  <si>
    <t xml:space="preserve">Comité encadrement stagiaires </t>
  </si>
  <si>
    <t>Session préparation retraite</t>
  </si>
  <si>
    <t xml:space="preserve">Colloque                                  </t>
  </si>
  <si>
    <t xml:space="preserve">Conseil fédéral                           </t>
  </si>
  <si>
    <t xml:space="preserve">Conseil général de la CSQ      </t>
  </si>
  <si>
    <t>Conseil général de négociation</t>
  </si>
  <si>
    <t xml:space="preserve">CRT/ Grief                             </t>
  </si>
  <si>
    <t xml:space="preserve">Tribunal administratif du travail </t>
  </si>
  <si>
    <t xml:space="preserve">Comité exécutif                        </t>
  </si>
  <si>
    <t>Réseau action professionnelle</t>
  </si>
  <si>
    <t xml:space="preserve">Réseau action-mobilisation </t>
  </si>
  <si>
    <t xml:space="preserve">Réseau sécurité sociale  </t>
  </si>
  <si>
    <t xml:space="preserve">Réseau sociopolitique  </t>
  </si>
  <si>
    <t xml:space="preserve">Réseau SST et applicateurs </t>
  </si>
  <si>
    <t xml:space="preserve">Formation             </t>
  </si>
  <si>
    <t xml:space="preserve">Congrès  CSQ                    </t>
  </si>
  <si>
    <t xml:space="preserve">Concertation régionale    </t>
  </si>
  <si>
    <t>ACTIVITÉ ET POSTE BUDGÉTAIRE</t>
  </si>
  <si>
    <r>
      <rPr>
        <b/>
        <sz val="16"/>
        <color theme="1"/>
        <rFont val="Arial"/>
        <family val="2"/>
      </rPr>
      <t>DATE</t>
    </r>
    <r>
      <rPr>
        <sz val="16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>(AAAA-MM-JJ)</t>
    </r>
  </si>
  <si>
    <r>
      <rPr>
        <b/>
        <sz val="16"/>
        <color theme="1"/>
        <rFont val="Arial"/>
        <family val="2"/>
      </rPr>
      <t>NOMBRE</t>
    </r>
    <r>
      <rPr>
        <sz val="16"/>
        <color theme="1"/>
        <rFont val="Arial"/>
        <family val="2"/>
      </rPr>
      <t xml:space="preserve"> </t>
    </r>
    <r>
      <rPr>
        <b/>
        <sz val="16"/>
        <color theme="1"/>
        <rFont val="Arial"/>
        <family val="2"/>
      </rPr>
      <t>CO-VOITUREURS</t>
    </r>
  </si>
  <si>
    <r>
      <t xml:space="preserve"> </t>
    </r>
    <r>
      <rPr>
        <b/>
        <sz val="16"/>
        <color theme="1"/>
        <rFont val="Arial"/>
        <family val="2"/>
      </rPr>
      <t>TOTAL 
KM</t>
    </r>
  </si>
  <si>
    <r>
      <t xml:space="preserve">                                                  </t>
    </r>
    <r>
      <rPr>
        <b/>
        <sz val="12"/>
        <color theme="1"/>
        <rFont val="Arial"/>
        <family val="2"/>
      </rPr>
      <t xml:space="preserve"> Décrire les achats dans autres dépenses et cliquez sur la cellule poste budgétaire pour choisir dans le menu déroulant.                 </t>
    </r>
    <r>
      <rPr>
        <sz val="12"/>
        <color theme="1"/>
        <rFont val="Aptos Narrow"/>
        <family val="2"/>
        <scheme val="minor"/>
      </rPr>
      <t xml:space="preserve">                                </t>
    </r>
  </si>
  <si>
    <t>Autres</t>
  </si>
  <si>
    <t>DESCRIPTIONS POUR AUTRES DÉPENSES</t>
  </si>
  <si>
    <t>DATE</t>
  </si>
  <si>
    <t>Réseau pédagogique et prof.</t>
  </si>
  <si>
    <t>POSTE BUDGÉTAIRE</t>
  </si>
  <si>
    <t>Comité de perf. des maitres  5188</t>
  </si>
  <si>
    <t>Assemblée déléguées 5081</t>
  </si>
  <si>
    <t>Informatique  5192</t>
  </si>
  <si>
    <t>Comité et réseau action féministe  5168</t>
  </si>
  <si>
    <t>Tribunal administratif du travail   5177</t>
  </si>
  <si>
    <t>Comité des spécialistes 5161</t>
  </si>
  <si>
    <t>Comité exécutif 5083</t>
  </si>
  <si>
    <t>Comité des spécialistes</t>
  </si>
  <si>
    <t>VP-</t>
  </si>
  <si>
    <t>#</t>
  </si>
  <si>
    <t>À L'USAGE DU BUREAU SEULEMENT</t>
  </si>
  <si>
    <t>Autres activités  5178</t>
  </si>
  <si>
    <t>JOURNÉE</t>
  </si>
  <si>
    <t xml:space="preserve">MONTANT
</t>
  </si>
  <si>
    <t>Télécommunications  5194</t>
  </si>
  <si>
    <t>Rapport de dépenses
2025</t>
  </si>
  <si>
    <t>MONTANT 0,67 $/KM</t>
  </si>
  <si>
    <t>Timbres et postes   5198</t>
  </si>
  <si>
    <t>info@servaudreuil.net</t>
  </si>
  <si>
    <t>Photocopies 5155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</si>
</sst>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_$_);[Red]\(#,##0.00\ _$\)"/>
    <numFmt numFmtId="165" formatCode="#,##0.00\ &quot;$&quot;"/>
    <numFmt numFmtId="166" formatCode="_ * #,##0.00_)\ [$$-C0C]_ ;_ * \(#,##0.00\)\ [$$-C0C]_ ;_ * &quot;-&quot;??_)\ [$$-C0C]_ ;_ @_ 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u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22"/>
      <color theme="1"/>
      <name val="Arial"/>
      <family val="2"/>
    </font>
    <font>
      <b/>
      <sz val="35"/>
      <color theme="1"/>
      <name val="Arial"/>
      <family val="2"/>
    </font>
    <font>
      <b/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u/>
      <sz val="22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0" borderId="0" applyBorder="0"/>
    <xf numFmtId="0" fontId="1" fillId="0" borderId="0" applyBorder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Protection="1">
      <protection locked="0"/>
    </xf>
    <xf numFmtId="0" fontId="9" fillId="0" borderId="0" xfId="0" applyFont="1"/>
    <xf numFmtId="0" fontId="0" fillId="0" borderId="0" xfId="0" applyAlignment="1">
      <alignment textRotation="255"/>
    </xf>
    <xf numFmtId="0" fontId="5" fillId="0" borderId="0" xfId="0" applyFont="1" applyAlignment="1">
      <alignment textRotation="255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0" borderId="0" xfId="0" applyFont="1"/>
    <xf numFmtId="44" fontId="11" fillId="0" borderId="0" xfId="1" applyFont="1"/>
    <xf numFmtId="44" fontId="11" fillId="0" borderId="0" xfId="1" applyFont="1" applyAlignment="1">
      <alignment horizontal="center"/>
    </xf>
    <xf numFmtId="0" fontId="15" fillId="0" borderId="0" xfId="0" applyFont="1"/>
    <xf numFmtId="0" fontId="9" fillId="0" borderId="0" xfId="3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6" fillId="0" borderId="0" xfId="0" applyFont="1"/>
    <xf numFmtId="0" fontId="18" fillId="0" borderId="0" xfId="0" applyFo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6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/>
    <xf numFmtId="0" fontId="21" fillId="0" borderId="0" xfId="3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vertical="center"/>
    </xf>
    <xf numFmtId="0" fontId="10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2" fillId="0" borderId="16" xfId="0" applyFont="1" applyBorder="1" applyAlignment="1">
      <alignment horizontal="center" vertical="center"/>
    </xf>
    <xf numFmtId="0" fontId="19" fillId="2" borderId="16" xfId="3" applyFont="1" applyBorder="1" applyAlignment="1">
      <alignment horizontal="center" vertical="center" wrapText="1"/>
    </xf>
    <xf numFmtId="0" fontId="12" fillId="2" borderId="16" xfId="3" applyFont="1" applyBorder="1" applyAlignment="1">
      <alignment horizontal="center" vertical="center"/>
    </xf>
    <xf numFmtId="0" fontId="12" fillId="2" borderId="16" xfId="3" applyFont="1" applyBorder="1" applyAlignment="1">
      <alignment horizontal="center" vertical="center" textRotation="255" wrapText="1"/>
    </xf>
    <xf numFmtId="0" fontId="12" fillId="2" borderId="16" xfId="3" applyFont="1" applyBorder="1" applyAlignment="1">
      <alignment horizontal="center" vertical="center" wrapText="1"/>
    </xf>
    <xf numFmtId="0" fontId="19" fillId="2" borderId="16" xfId="3" applyFont="1" applyBorder="1" applyAlignment="1">
      <alignment horizontal="center" vertical="center" textRotation="255" wrapText="1"/>
    </xf>
    <xf numFmtId="0" fontId="7" fillId="2" borderId="16" xfId="3" applyFont="1" applyBorder="1" applyAlignment="1">
      <alignment horizontal="center" vertical="center" textRotation="255" wrapText="1"/>
    </xf>
    <xf numFmtId="0" fontId="14" fillId="0" borderId="16" xfId="0" applyFont="1" applyBorder="1" applyAlignment="1">
      <alignment horizontal="center" vertical="center"/>
    </xf>
    <xf numFmtId="14" fontId="13" fillId="0" borderId="16" xfId="0" applyNumberFormat="1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8" fontId="13" fillId="0" borderId="16" xfId="0" applyNumberFormat="1" applyFont="1" applyBorder="1" applyAlignment="1" applyProtection="1">
      <alignment horizontal="center" vertical="center"/>
      <protection locked="0"/>
    </xf>
    <xf numFmtId="166" fontId="13" fillId="0" borderId="16" xfId="1" applyNumberFormat="1" applyFont="1" applyBorder="1" applyAlignment="1">
      <alignment horizontal="center" vertical="center"/>
    </xf>
    <xf numFmtId="44" fontId="13" fillId="0" borderId="16" xfId="0" applyNumberFormat="1" applyFont="1" applyBorder="1" applyAlignment="1">
      <alignment horizontal="center" vertical="center"/>
    </xf>
    <xf numFmtId="44" fontId="13" fillId="0" borderId="16" xfId="1" applyFont="1" applyBorder="1" applyAlignment="1">
      <alignment vertical="center"/>
    </xf>
    <xf numFmtId="44" fontId="13" fillId="0" borderId="16" xfId="0" applyNumberFormat="1" applyFont="1" applyBorder="1" applyAlignment="1">
      <alignment vertical="center"/>
    </xf>
    <xf numFmtId="165" fontId="13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/>
    <xf numFmtId="0" fontId="24" fillId="0" borderId="16" xfId="0" applyFont="1" applyBorder="1" applyAlignment="1" applyProtection="1">
      <alignment horizontal="center" vertical="center"/>
      <protection locked="0"/>
    </xf>
    <xf numFmtId="166" fontId="21" fillId="0" borderId="16" xfId="0" applyNumberFormat="1" applyFont="1" applyBorder="1" applyAlignment="1">
      <alignment horizontal="right" vertical="center"/>
    </xf>
    <xf numFmtId="44" fontId="21" fillId="0" borderId="6" xfId="0" applyNumberFormat="1" applyFont="1" applyBorder="1" applyAlignment="1">
      <alignment horizontal="right" vertical="center"/>
    </xf>
    <xf numFmtId="44" fontId="21" fillId="0" borderId="17" xfId="1" applyFont="1" applyBorder="1" applyAlignment="1" applyProtection="1">
      <alignment horizontal="right"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25" fillId="0" borderId="0" xfId="2" applyFont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66" fontId="21" fillId="0" borderId="16" xfId="1" applyNumberFormat="1" applyFont="1" applyBorder="1" applyAlignment="1" applyProtection="1">
      <alignment horizontal="right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2" borderId="16" xfId="3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14" fontId="13" fillId="0" borderId="16" xfId="0" applyNumberFormat="1" applyFont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44" fontId="21" fillId="5" borderId="17" xfId="1" applyFont="1" applyFill="1" applyBorder="1" applyAlignment="1" applyProtection="1">
      <alignment horizontal="center" vertical="center"/>
      <protection locked="0"/>
    </xf>
    <xf numFmtId="166" fontId="21" fillId="5" borderId="6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wrapText="1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7" fillId="0" borderId="15" xfId="0" applyFont="1" applyBorder="1" applyAlignment="1">
      <alignment horizontal="center"/>
    </xf>
    <xf numFmtId="44" fontId="21" fillId="5" borderId="16" xfId="0" applyNumberFormat="1" applyFont="1" applyFill="1" applyBorder="1" applyAlignment="1">
      <alignment horizontal="center" vertical="center"/>
    </xf>
    <xf numFmtId="165" fontId="12" fillId="0" borderId="16" xfId="0" applyNumberFormat="1" applyFont="1" applyBorder="1" applyAlignment="1" applyProtection="1">
      <alignment horizontal="center" vertical="center"/>
      <protection locked="0"/>
    </xf>
    <xf numFmtId="44" fontId="12" fillId="5" borderId="16" xfId="0" applyNumberFormat="1" applyFont="1" applyFill="1" applyBorder="1" applyAlignment="1">
      <alignment horizontal="center" vertical="center"/>
    </xf>
    <xf numFmtId="0" fontId="13" fillId="0" borderId="15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>
      <alignment horizontal="right"/>
    </xf>
  </cellXfs>
  <cellStyles count="6">
    <cellStyle name="40 % - Accent1" xfId="3" builtinId="31"/>
    <cellStyle name="Lien hypertexte" xfId="2" builtinId="8"/>
    <cellStyle name="Monétaire" xfId="1" builtinId="4"/>
    <cellStyle name="Normal" xfId="0" builtinId="0"/>
    <cellStyle name="Style 1" xfId="4" xr:uid="{58EBCEAD-B9E5-4496-8D2A-A63174ECD247}"/>
    <cellStyle name="Style 2" xfId="5" xr:uid="{9FAB6892-A667-4E67-8449-F8BAC74D4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14634</xdr:colOff>
      <xdr:row>4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BA0FBE-1997-A8DC-CC0D-925BDDFF3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85084" cy="1149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ervaudreuil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1CEC-B1C4-4977-9ECD-F00BAA52F72F}">
  <sheetPr>
    <pageSetUpPr fitToPage="1"/>
  </sheetPr>
  <dimension ref="A1:W38"/>
  <sheetViews>
    <sheetView tabSelected="1" topLeftCell="C1" zoomScale="75" zoomScaleNormal="75" workbookViewId="0">
      <selection activeCell="H1" sqref="H1:P4"/>
    </sheetView>
  </sheetViews>
  <sheetFormatPr baseColWidth="10" defaultRowHeight="15" x14ac:dyDescent="0.25"/>
  <cols>
    <col min="1" max="1" width="2.42578125" customWidth="1"/>
    <col min="2" max="2" width="23.28515625" customWidth="1"/>
    <col min="3" max="3" width="33.5703125" customWidth="1"/>
    <col min="4" max="4" width="10.5703125" customWidth="1"/>
    <col min="5" max="5" width="10.7109375" customWidth="1"/>
    <col min="6" max="6" width="21" customWidth="1"/>
    <col min="7" max="8" width="9.5703125" customWidth="1"/>
    <col min="9" max="9" width="9.7109375" customWidth="1"/>
    <col min="10" max="10" width="9.5703125" customWidth="1"/>
    <col min="11" max="11" width="10.7109375" customWidth="1"/>
    <col min="12" max="12" width="21.140625" customWidth="1"/>
    <col min="13" max="13" width="16.28515625" customWidth="1"/>
    <col min="14" max="14" width="20.5703125" customWidth="1"/>
    <col min="15" max="15" width="10.28515625" customWidth="1"/>
    <col min="16" max="16" width="19.7109375" customWidth="1"/>
    <col min="17" max="17" width="20.28515625" customWidth="1"/>
    <col min="18" max="18" width="17" customWidth="1"/>
    <col min="19" max="19" width="25.28515625" customWidth="1"/>
    <col min="20" max="20" width="32.42578125" customWidth="1"/>
    <col min="21" max="21" width="26.85546875" customWidth="1"/>
    <col min="22" max="22" width="20.5703125" customWidth="1"/>
  </cols>
  <sheetData>
    <row r="1" spans="1:22" ht="30" customHeight="1" x14ac:dyDescent="0.25">
      <c r="H1" s="78" t="s">
        <v>89</v>
      </c>
      <c r="I1" s="78"/>
      <c r="J1" s="78"/>
      <c r="K1" s="78"/>
      <c r="L1" s="78"/>
      <c r="M1" s="78"/>
      <c r="N1" s="78"/>
      <c r="O1" s="78"/>
      <c r="P1" s="78"/>
    </row>
    <row r="2" spans="1:22" ht="15" customHeight="1" x14ac:dyDescent="0.25">
      <c r="H2" s="78"/>
      <c r="I2" s="78"/>
      <c r="J2" s="78"/>
      <c r="K2" s="78"/>
      <c r="L2" s="78"/>
      <c r="M2" s="78"/>
      <c r="N2" s="78"/>
      <c r="O2" s="78"/>
      <c r="P2" s="78"/>
    </row>
    <row r="3" spans="1:22" ht="15" customHeight="1" x14ac:dyDescent="0.25">
      <c r="H3" s="78"/>
      <c r="I3" s="78"/>
      <c r="J3" s="78"/>
      <c r="K3" s="78"/>
      <c r="L3" s="78"/>
      <c r="M3" s="78"/>
      <c r="N3" s="78"/>
      <c r="O3" s="78"/>
      <c r="P3" s="78"/>
    </row>
    <row r="4" spans="1:22" ht="15" customHeight="1" x14ac:dyDescent="0.25">
      <c r="H4" s="78"/>
      <c r="I4" s="78"/>
      <c r="J4" s="78"/>
      <c r="K4" s="78"/>
      <c r="L4" s="78"/>
      <c r="M4" s="78"/>
      <c r="N4" s="78"/>
      <c r="O4" s="78"/>
      <c r="P4" s="78"/>
    </row>
    <row r="5" spans="1:22" ht="36" customHeight="1" x14ac:dyDescent="0.4">
      <c r="I5" s="20"/>
      <c r="J5" s="20"/>
      <c r="K5" s="20"/>
      <c r="L5" s="20"/>
      <c r="M5" s="20"/>
      <c r="N5" s="21" t="s">
        <v>71</v>
      </c>
      <c r="O5" s="81"/>
      <c r="P5" s="81"/>
      <c r="Q5" s="81"/>
      <c r="R5" s="81"/>
      <c r="S5" s="81"/>
      <c r="T5" s="81"/>
      <c r="U5" s="81"/>
      <c r="V5" s="9"/>
    </row>
    <row r="6" spans="1:22" ht="36" customHeight="1" x14ac:dyDescent="0.4">
      <c r="A6" s="14" t="s">
        <v>0</v>
      </c>
      <c r="B6" s="4"/>
      <c r="C6" s="4"/>
      <c r="D6" s="4"/>
      <c r="E6" s="4"/>
      <c r="F6" s="4"/>
      <c r="G6" s="4"/>
      <c r="H6" s="2"/>
      <c r="I6" s="20"/>
      <c r="J6" s="20"/>
      <c r="K6" s="20"/>
      <c r="L6" s="22"/>
      <c r="M6" s="22"/>
      <c r="N6" s="21" t="s">
        <v>4</v>
      </c>
      <c r="O6" s="77"/>
      <c r="P6" s="77"/>
      <c r="Q6" s="77"/>
      <c r="R6" s="77"/>
      <c r="S6" s="77"/>
      <c r="T6" s="77"/>
      <c r="U6" s="77"/>
      <c r="V6" s="12"/>
    </row>
    <row r="7" spans="1:22" ht="36" customHeight="1" x14ac:dyDescent="0.4">
      <c r="A7" s="2"/>
      <c r="B7" s="2"/>
      <c r="C7" s="2"/>
      <c r="D7" s="2"/>
      <c r="E7" s="2"/>
      <c r="F7" s="2"/>
      <c r="G7" s="2"/>
      <c r="H7" s="2"/>
      <c r="I7" s="20"/>
      <c r="J7" s="20"/>
      <c r="K7" s="20"/>
      <c r="L7" s="20"/>
      <c r="M7" s="21"/>
      <c r="N7" s="21" t="s">
        <v>34</v>
      </c>
      <c r="O7" s="77"/>
      <c r="P7" s="77"/>
      <c r="Q7" s="77"/>
      <c r="R7" s="77"/>
      <c r="S7" s="77"/>
      <c r="T7" s="77"/>
      <c r="U7" s="77"/>
    </row>
    <row r="8" spans="1:22" ht="36" customHeight="1" x14ac:dyDescent="0.4">
      <c r="A8" s="23" t="s">
        <v>1</v>
      </c>
      <c r="B8" s="15"/>
      <c r="C8" s="15" t="s">
        <v>3</v>
      </c>
      <c r="D8" s="2"/>
      <c r="E8" s="2"/>
      <c r="F8" s="2"/>
      <c r="G8" s="2"/>
      <c r="H8" s="2"/>
      <c r="I8" s="82" t="s">
        <v>35</v>
      </c>
      <c r="J8" s="82"/>
      <c r="K8" s="82"/>
      <c r="L8" s="82"/>
      <c r="M8" s="82"/>
      <c r="N8" s="82"/>
      <c r="O8" s="77"/>
      <c r="P8" s="77"/>
      <c r="Q8" s="77"/>
      <c r="R8" s="77"/>
      <c r="S8" s="77"/>
      <c r="T8" s="77"/>
      <c r="U8" s="77"/>
    </row>
    <row r="9" spans="1:22" ht="36" customHeight="1" x14ac:dyDescent="0.45">
      <c r="A9" s="23" t="s">
        <v>2</v>
      </c>
      <c r="B9" s="15"/>
      <c r="C9" s="50" t="s">
        <v>92</v>
      </c>
      <c r="D9" s="6"/>
      <c r="E9" s="6"/>
      <c r="F9" s="6"/>
      <c r="G9" s="10">
        <v>21.45</v>
      </c>
      <c r="H9" s="10">
        <v>34.65</v>
      </c>
      <c r="I9" s="11">
        <v>44.7</v>
      </c>
      <c r="J9" s="11">
        <v>5</v>
      </c>
      <c r="K9" s="11">
        <v>105.8</v>
      </c>
      <c r="L9" s="16"/>
      <c r="M9" s="82" t="s">
        <v>36</v>
      </c>
      <c r="N9" s="82"/>
      <c r="O9" s="77"/>
      <c r="P9" s="77"/>
      <c r="Q9" s="77"/>
      <c r="R9" s="77"/>
      <c r="S9" s="77"/>
      <c r="T9" s="77"/>
      <c r="U9" s="77"/>
    </row>
    <row r="10" spans="1:22" ht="33" customHeight="1" x14ac:dyDescent="0.3">
      <c r="B10" s="2"/>
      <c r="C10" s="6"/>
      <c r="D10" s="6"/>
      <c r="E10" s="6"/>
      <c r="F10" s="5"/>
      <c r="G10" s="79" t="s">
        <v>15</v>
      </c>
      <c r="H10" s="80"/>
      <c r="I10" s="80"/>
      <c r="J10" s="80"/>
    </row>
    <row r="11" spans="1:22" s="1" customFormat="1" ht="211.5" customHeight="1" x14ac:dyDescent="0.25">
      <c r="A11" s="28"/>
      <c r="B11" s="29" t="s">
        <v>65</v>
      </c>
      <c r="C11" s="30" t="s">
        <v>5</v>
      </c>
      <c r="D11" s="31" t="s">
        <v>37</v>
      </c>
      <c r="E11" s="31" t="s">
        <v>38</v>
      </c>
      <c r="F11" s="32" t="s">
        <v>11</v>
      </c>
      <c r="G11" s="31" t="s">
        <v>12</v>
      </c>
      <c r="H11" s="31" t="s">
        <v>16</v>
      </c>
      <c r="I11" s="31" t="s">
        <v>17</v>
      </c>
      <c r="J11" s="31" t="s">
        <v>18</v>
      </c>
      <c r="K11" s="31" t="s">
        <v>86</v>
      </c>
      <c r="L11" s="32" t="s">
        <v>9</v>
      </c>
      <c r="M11" s="32" t="s">
        <v>6</v>
      </c>
      <c r="N11" s="32" t="s">
        <v>90</v>
      </c>
      <c r="O11" s="33" t="s">
        <v>66</v>
      </c>
      <c r="P11" s="32" t="s">
        <v>8</v>
      </c>
      <c r="Q11" s="29" t="s">
        <v>67</v>
      </c>
      <c r="R11" s="34" t="s">
        <v>13</v>
      </c>
      <c r="S11" s="61" t="s">
        <v>64</v>
      </c>
      <c r="T11" s="61"/>
      <c r="U11" s="32" t="s">
        <v>7</v>
      </c>
    </row>
    <row r="12" spans="1:22" ht="48" customHeight="1" x14ac:dyDescent="0.25">
      <c r="A12" s="35">
        <v>1</v>
      </c>
      <c r="B12" s="36"/>
      <c r="C12" s="49"/>
      <c r="D12" s="45"/>
      <c r="E12" s="45"/>
      <c r="F12" s="38"/>
      <c r="G12" s="37"/>
      <c r="H12" s="37"/>
      <c r="I12" s="37"/>
      <c r="J12" s="37"/>
      <c r="K12" s="37"/>
      <c r="L12" s="39">
        <f>SUMIF(G12:K12,"x",Feuil2!B2:F2)</f>
        <v>0</v>
      </c>
      <c r="M12" s="37"/>
      <c r="N12" s="40">
        <f>ROUND(M12*0.67,2)</f>
        <v>0</v>
      </c>
      <c r="O12" s="37"/>
      <c r="P12" s="41">
        <f>ROUND(O12*0.1*M12,2)</f>
        <v>0</v>
      </c>
      <c r="Q12" s="42">
        <f>ROUND(SUM(P12+N12),2)</f>
        <v>0</v>
      </c>
      <c r="R12" s="43"/>
      <c r="S12" s="75"/>
      <c r="T12" s="75"/>
      <c r="U12" s="42">
        <f>ROUND(SUM(Q12+L12+R12+F12),2)</f>
        <v>0</v>
      </c>
    </row>
    <row r="13" spans="1:22" ht="48" customHeight="1" x14ac:dyDescent="0.25">
      <c r="A13" s="35">
        <v>2</v>
      </c>
      <c r="B13" s="36"/>
      <c r="C13" s="49"/>
      <c r="D13" s="45"/>
      <c r="E13" s="45"/>
      <c r="F13" s="38"/>
      <c r="G13" s="37"/>
      <c r="H13" s="37"/>
      <c r="I13" s="37"/>
      <c r="J13" s="37"/>
      <c r="K13" s="37"/>
      <c r="L13" s="39">
        <f>SUMIF(G13:K13,"x",Feuil2!B2:F2)</f>
        <v>0</v>
      </c>
      <c r="M13" s="37"/>
      <c r="N13" s="40">
        <f t="shared" ref="N13:N19" si="0">ROUND(M13*0.67,2)</f>
        <v>0</v>
      </c>
      <c r="O13" s="37"/>
      <c r="P13" s="41">
        <f t="shared" ref="P13:P19" si="1">ROUND(O13*0.1*M13,2)</f>
        <v>0</v>
      </c>
      <c r="Q13" s="42">
        <f t="shared" ref="Q13:Q19" si="2">ROUND(SUM(P13+N13),2)</f>
        <v>0</v>
      </c>
      <c r="R13" s="43"/>
      <c r="S13" s="75"/>
      <c r="T13" s="75"/>
      <c r="U13" s="42">
        <f t="shared" ref="U13:U19" si="3">ROUND(SUM(Q13+L13+R13+F13),2)</f>
        <v>0</v>
      </c>
    </row>
    <row r="14" spans="1:22" ht="49.15" customHeight="1" x14ac:dyDescent="0.25">
      <c r="A14" s="35">
        <v>3</v>
      </c>
      <c r="B14" s="36"/>
      <c r="C14" s="49"/>
      <c r="D14" s="45"/>
      <c r="E14" s="45"/>
      <c r="F14" s="38"/>
      <c r="G14" s="37"/>
      <c r="H14" s="37"/>
      <c r="I14" s="37"/>
      <c r="J14" s="37"/>
      <c r="K14" s="37"/>
      <c r="L14" s="39">
        <f>SUMIF(G14:K14,"x",Feuil2!B2:F2)</f>
        <v>0</v>
      </c>
      <c r="M14" s="37"/>
      <c r="N14" s="40">
        <f t="shared" si="0"/>
        <v>0</v>
      </c>
      <c r="O14" s="37"/>
      <c r="P14" s="41">
        <f t="shared" si="1"/>
        <v>0</v>
      </c>
      <c r="Q14" s="42">
        <f t="shared" si="2"/>
        <v>0</v>
      </c>
      <c r="R14" s="43"/>
      <c r="S14" s="75"/>
      <c r="T14" s="75"/>
      <c r="U14" s="42">
        <f t="shared" si="3"/>
        <v>0</v>
      </c>
    </row>
    <row r="15" spans="1:22" ht="49.5" customHeight="1" x14ac:dyDescent="0.25">
      <c r="A15" s="35">
        <v>4</v>
      </c>
      <c r="B15" s="36"/>
      <c r="C15" s="49"/>
      <c r="D15" s="45"/>
      <c r="E15" s="45"/>
      <c r="F15" s="38"/>
      <c r="G15" s="37"/>
      <c r="H15" s="37"/>
      <c r="I15" s="37"/>
      <c r="J15" s="37"/>
      <c r="K15" s="37"/>
      <c r="L15" s="39">
        <f>SUMIF(G15:K15,"x",Feuil2!B2:F2)</f>
        <v>0</v>
      </c>
      <c r="M15" s="37"/>
      <c r="N15" s="40">
        <f t="shared" si="0"/>
        <v>0</v>
      </c>
      <c r="O15" s="37"/>
      <c r="P15" s="41">
        <f t="shared" si="1"/>
        <v>0</v>
      </c>
      <c r="Q15" s="42">
        <f t="shared" si="2"/>
        <v>0</v>
      </c>
      <c r="R15" s="43"/>
      <c r="S15" s="75"/>
      <c r="T15" s="75"/>
      <c r="U15" s="42">
        <f t="shared" si="3"/>
        <v>0</v>
      </c>
    </row>
    <row r="16" spans="1:22" ht="49.5" customHeight="1" x14ac:dyDescent="0.25">
      <c r="A16" s="35">
        <v>5</v>
      </c>
      <c r="B16" s="36"/>
      <c r="C16" s="49"/>
      <c r="D16" s="45"/>
      <c r="E16" s="45"/>
      <c r="F16" s="38"/>
      <c r="G16" s="37"/>
      <c r="H16" s="37"/>
      <c r="I16" s="37"/>
      <c r="J16" s="37"/>
      <c r="K16" s="37"/>
      <c r="L16" s="39">
        <f>SUMIF(G16:K16,"x",Feuil2!B2:F2)</f>
        <v>0</v>
      </c>
      <c r="M16" s="37"/>
      <c r="N16" s="40">
        <f t="shared" si="0"/>
        <v>0</v>
      </c>
      <c r="O16" s="37"/>
      <c r="P16" s="41">
        <f t="shared" si="1"/>
        <v>0</v>
      </c>
      <c r="Q16" s="42">
        <f t="shared" si="2"/>
        <v>0</v>
      </c>
      <c r="R16" s="43"/>
      <c r="S16" s="75"/>
      <c r="T16" s="75"/>
      <c r="U16" s="42">
        <f t="shared" si="3"/>
        <v>0</v>
      </c>
    </row>
    <row r="17" spans="1:23" ht="49.15" customHeight="1" x14ac:dyDescent="0.25">
      <c r="A17" s="35">
        <v>6</v>
      </c>
      <c r="B17" s="36"/>
      <c r="C17" s="49"/>
      <c r="D17" s="45"/>
      <c r="E17" s="45"/>
      <c r="F17" s="38"/>
      <c r="G17" s="37"/>
      <c r="H17" s="37"/>
      <c r="I17" s="37"/>
      <c r="J17" s="37"/>
      <c r="K17" s="37"/>
      <c r="L17" s="39">
        <f>SUMIF(G17:K17,"x",Feuil2!B2:F2)</f>
        <v>0</v>
      </c>
      <c r="M17" s="37"/>
      <c r="N17" s="40">
        <f t="shared" si="0"/>
        <v>0</v>
      </c>
      <c r="O17" s="37"/>
      <c r="P17" s="41">
        <f t="shared" si="1"/>
        <v>0</v>
      </c>
      <c r="Q17" s="42">
        <f t="shared" si="2"/>
        <v>0</v>
      </c>
      <c r="R17" s="43"/>
      <c r="S17" s="75"/>
      <c r="T17" s="75"/>
      <c r="U17" s="42">
        <f t="shared" si="3"/>
        <v>0</v>
      </c>
    </row>
    <row r="18" spans="1:23" ht="48.4" customHeight="1" x14ac:dyDescent="0.25">
      <c r="A18" s="35">
        <v>7</v>
      </c>
      <c r="B18" s="36"/>
      <c r="C18" s="49"/>
      <c r="D18" s="45"/>
      <c r="E18" s="45"/>
      <c r="F18" s="38"/>
      <c r="G18" s="37"/>
      <c r="H18" s="37"/>
      <c r="I18" s="37"/>
      <c r="J18" s="37"/>
      <c r="K18" s="37"/>
      <c r="L18" s="39">
        <f>SUMIF(G18:K18,"x",Feuil2!B2:F2)</f>
        <v>0</v>
      </c>
      <c r="M18" s="37"/>
      <c r="N18" s="40">
        <f t="shared" si="0"/>
        <v>0</v>
      </c>
      <c r="O18" s="37"/>
      <c r="P18" s="41">
        <f t="shared" si="1"/>
        <v>0</v>
      </c>
      <c r="Q18" s="42">
        <f t="shared" si="2"/>
        <v>0</v>
      </c>
      <c r="R18" s="43"/>
      <c r="S18" s="75"/>
      <c r="T18" s="75"/>
      <c r="U18" s="42">
        <f t="shared" si="3"/>
        <v>0</v>
      </c>
    </row>
    <row r="19" spans="1:23" ht="45" customHeight="1" x14ac:dyDescent="0.25">
      <c r="A19" s="35">
        <v>8</v>
      </c>
      <c r="B19" s="36"/>
      <c r="C19" s="49"/>
      <c r="D19" s="45"/>
      <c r="E19" s="45"/>
      <c r="F19" s="38"/>
      <c r="G19" s="37"/>
      <c r="H19" s="37"/>
      <c r="I19" s="37"/>
      <c r="J19" s="37"/>
      <c r="K19" s="37"/>
      <c r="L19" s="39">
        <f>SUMIF(G19:K19,"x",Feuil2!B2:F2)</f>
        <v>0</v>
      </c>
      <c r="M19" s="37"/>
      <c r="N19" s="40">
        <f t="shared" si="0"/>
        <v>0</v>
      </c>
      <c r="O19" s="37"/>
      <c r="P19" s="41">
        <f t="shared" si="1"/>
        <v>0</v>
      </c>
      <c r="Q19" s="42">
        <f t="shared" si="2"/>
        <v>0</v>
      </c>
      <c r="R19" s="43"/>
      <c r="S19" s="75"/>
      <c r="T19" s="75"/>
      <c r="U19" s="42">
        <f t="shared" si="3"/>
        <v>0</v>
      </c>
    </row>
    <row r="20" spans="1:23" ht="48.6" customHeight="1" x14ac:dyDescent="0.25">
      <c r="B20" s="73" t="s">
        <v>68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</row>
    <row r="21" spans="1:23" ht="38.25" customHeight="1" x14ac:dyDescent="0.25">
      <c r="A21" s="44"/>
      <c r="B21" s="29" t="s">
        <v>65</v>
      </c>
      <c r="C21" s="61" t="s">
        <v>70</v>
      </c>
      <c r="D21" s="61"/>
      <c r="E21" s="61"/>
      <c r="F21" s="61"/>
      <c r="G21" s="61"/>
      <c r="H21" s="61"/>
      <c r="I21" s="61"/>
      <c r="J21" s="61"/>
      <c r="K21" s="61" t="s">
        <v>73</v>
      </c>
      <c r="L21" s="61"/>
      <c r="M21" s="61"/>
      <c r="N21" s="61"/>
      <c r="O21" s="76" t="s">
        <v>87</v>
      </c>
      <c r="P21" s="76"/>
      <c r="Q21" s="3"/>
      <c r="R21" s="24"/>
      <c r="S21" s="74" t="s">
        <v>7</v>
      </c>
      <c r="T21" s="74"/>
      <c r="U21" s="46">
        <f>ROUND(SUM(U12:U19,O22:P36),2)</f>
        <v>0</v>
      </c>
    </row>
    <row r="22" spans="1:23" ht="45" customHeight="1" thickBot="1" x14ac:dyDescent="0.3">
      <c r="A22" s="35">
        <v>1</v>
      </c>
      <c r="B22" s="36"/>
      <c r="C22" s="64"/>
      <c r="D22" s="64"/>
      <c r="E22" s="64"/>
      <c r="F22" s="64"/>
      <c r="G22" s="64"/>
      <c r="H22" s="64"/>
      <c r="I22" s="64"/>
      <c r="J22" s="64"/>
      <c r="K22" s="60"/>
      <c r="L22" s="60"/>
      <c r="M22" s="60"/>
      <c r="N22" s="60"/>
      <c r="O22" s="59"/>
      <c r="P22" s="59"/>
      <c r="Q22" s="3"/>
      <c r="R22" s="24"/>
      <c r="S22" s="69" t="s">
        <v>10</v>
      </c>
      <c r="T22" s="69"/>
      <c r="U22" s="48"/>
    </row>
    <row r="23" spans="1:23" ht="45" customHeight="1" thickBot="1" x14ac:dyDescent="0.3">
      <c r="A23" s="35">
        <v>2</v>
      </c>
      <c r="B23" s="36"/>
      <c r="C23" s="64"/>
      <c r="D23" s="64"/>
      <c r="E23" s="64"/>
      <c r="F23" s="64"/>
      <c r="G23" s="64"/>
      <c r="H23" s="64"/>
      <c r="I23" s="64"/>
      <c r="J23" s="64"/>
      <c r="K23" s="60"/>
      <c r="L23" s="60"/>
      <c r="M23" s="60"/>
      <c r="N23" s="60"/>
      <c r="O23" s="59"/>
      <c r="P23" s="59"/>
      <c r="Q23" s="13"/>
      <c r="R23" s="24"/>
      <c r="S23" s="70" t="s">
        <v>14</v>
      </c>
      <c r="T23" s="70"/>
      <c r="U23" s="47">
        <f>ROUND(U21-U22,2)</f>
        <v>0</v>
      </c>
    </row>
    <row r="24" spans="1:23" ht="45" customHeight="1" x14ac:dyDescent="0.25">
      <c r="A24" s="35">
        <v>3</v>
      </c>
      <c r="B24" s="36"/>
      <c r="C24" s="64"/>
      <c r="D24" s="64"/>
      <c r="E24" s="64"/>
      <c r="F24" s="64"/>
      <c r="G24" s="64"/>
      <c r="H24" s="64"/>
      <c r="I24" s="64"/>
      <c r="J24" s="64"/>
      <c r="K24" s="60"/>
      <c r="L24" s="60"/>
      <c r="M24" s="60"/>
      <c r="N24" s="60"/>
      <c r="O24" s="59"/>
      <c r="P24" s="59"/>
      <c r="Q24" s="13"/>
    </row>
    <row r="25" spans="1:23" ht="45" customHeight="1" thickBot="1" x14ac:dyDescent="0.3">
      <c r="A25" s="35">
        <v>4</v>
      </c>
      <c r="B25" s="36"/>
      <c r="C25" s="64"/>
      <c r="D25" s="64"/>
      <c r="E25" s="64"/>
      <c r="F25" s="64"/>
      <c r="G25" s="64"/>
      <c r="H25" s="64"/>
      <c r="I25" s="64"/>
      <c r="J25" s="64"/>
      <c r="K25" s="60"/>
      <c r="L25" s="60"/>
      <c r="M25" s="60"/>
      <c r="N25" s="60"/>
      <c r="O25" s="59"/>
      <c r="P25" s="59"/>
      <c r="Q25" s="26"/>
      <c r="R25" s="26"/>
      <c r="S25" s="71"/>
      <c r="T25" s="71"/>
      <c r="U25" s="71"/>
    </row>
    <row r="26" spans="1:23" ht="45" customHeight="1" x14ac:dyDescent="0.25">
      <c r="A26" s="35">
        <v>5</v>
      </c>
      <c r="B26" s="36"/>
      <c r="C26" s="64"/>
      <c r="D26" s="64"/>
      <c r="E26" s="64"/>
      <c r="F26" s="64"/>
      <c r="G26" s="64"/>
      <c r="H26" s="64"/>
      <c r="I26" s="64"/>
      <c r="J26" s="64"/>
      <c r="K26" s="60"/>
      <c r="L26" s="60"/>
      <c r="M26" s="60"/>
      <c r="N26" s="60"/>
      <c r="O26" s="59"/>
      <c r="P26" s="59"/>
      <c r="Q26" s="18"/>
      <c r="R26" s="18"/>
      <c r="S26" s="62" t="s">
        <v>32</v>
      </c>
      <c r="T26" s="62"/>
      <c r="U26" s="62"/>
    </row>
    <row r="27" spans="1:23" ht="45" customHeight="1" thickBot="1" x14ac:dyDescent="0.35">
      <c r="A27" s="35">
        <v>6</v>
      </c>
      <c r="B27" s="36"/>
      <c r="C27" s="64"/>
      <c r="D27" s="64"/>
      <c r="E27" s="64"/>
      <c r="F27" s="64"/>
      <c r="G27" s="64"/>
      <c r="H27" s="64"/>
      <c r="I27" s="64"/>
      <c r="J27" s="64"/>
      <c r="K27" s="60"/>
      <c r="L27" s="60"/>
      <c r="M27" s="60"/>
      <c r="N27" s="60"/>
      <c r="O27" s="59"/>
      <c r="P27" s="59"/>
      <c r="Q27" s="27"/>
      <c r="R27" s="27"/>
      <c r="S27" s="72"/>
      <c r="T27" s="72"/>
      <c r="U27" s="72"/>
      <c r="V27" s="3"/>
    </row>
    <row r="28" spans="1:23" ht="45" customHeight="1" x14ac:dyDescent="0.25">
      <c r="A28" s="35">
        <v>7</v>
      </c>
      <c r="B28" s="36"/>
      <c r="C28" s="64"/>
      <c r="D28" s="64"/>
      <c r="E28" s="64"/>
      <c r="F28" s="64"/>
      <c r="G28" s="64"/>
      <c r="H28" s="64"/>
      <c r="I28" s="64"/>
      <c r="J28" s="64"/>
      <c r="K28" s="60"/>
      <c r="L28" s="60"/>
      <c r="M28" s="60"/>
      <c r="N28" s="60"/>
      <c r="O28" s="59"/>
      <c r="P28" s="59"/>
      <c r="Q28" s="18"/>
      <c r="R28" s="18"/>
      <c r="S28" s="62" t="s">
        <v>31</v>
      </c>
      <c r="T28" s="62"/>
      <c r="U28" s="62"/>
      <c r="V28" s="17"/>
      <c r="W28" s="17"/>
    </row>
    <row r="29" spans="1:23" ht="45" customHeight="1" thickBot="1" x14ac:dyDescent="0.35">
      <c r="A29" s="35">
        <v>8</v>
      </c>
      <c r="B29" s="36"/>
      <c r="C29" s="64"/>
      <c r="D29" s="64"/>
      <c r="E29" s="64"/>
      <c r="F29" s="64"/>
      <c r="G29" s="64"/>
      <c r="H29" s="64"/>
      <c r="I29" s="64"/>
      <c r="J29" s="64"/>
      <c r="K29" s="60"/>
      <c r="L29" s="60"/>
      <c r="M29" s="60"/>
      <c r="N29" s="60"/>
      <c r="O29" s="59"/>
      <c r="P29" s="59"/>
      <c r="Q29" s="27"/>
      <c r="R29" s="27"/>
      <c r="S29" s="72"/>
      <c r="T29" s="72"/>
      <c r="U29" s="72"/>
      <c r="V29" s="18"/>
      <c r="W29" s="18"/>
    </row>
    <row r="30" spans="1:23" ht="45" customHeight="1" x14ac:dyDescent="0.3">
      <c r="A30" s="35">
        <v>9</v>
      </c>
      <c r="B30" s="36"/>
      <c r="C30" s="64"/>
      <c r="D30" s="64"/>
      <c r="E30" s="64"/>
      <c r="F30" s="64"/>
      <c r="G30" s="64"/>
      <c r="H30" s="64"/>
      <c r="I30" s="64"/>
      <c r="J30" s="64"/>
      <c r="K30" s="60"/>
      <c r="L30" s="60"/>
      <c r="M30" s="60"/>
      <c r="N30" s="60"/>
      <c r="O30" s="59"/>
      <c r="P30" s="59"/>
      <c r="Q30" s="18"/>
      <c r="R30" s="18"/>
      <c r="S30" s="62" t="s">
        <v>33</v>
      </c>
      <c r="T30" s="62"/>
      <c r="U30" s="62"/>
      <c r="V30" s="19"/>
      <c r="W30" s="19"/>
    </row>
    <row r="31" spans="1:23" ht="22.5" customHeight="1" thickBot="1" x14ac:dyDescent="0.35">
      <c r="A31" s="63">
        <v>10</v>
      </c>
      <c r="B31" s="65"/>
      <c r="C31" s="64"/>
      <c r="D31" s="64"/>
      <c r="E31" s="64"/>
      <c r="F31" s="64"/>
      <c r="G31" s="64"/>
      <c r="H31" s="64"/>
      <c r="I31" s="64"/>
      <c r="J31" s="64"/>
      <c r="K31" s="60"/>
      <c r="L31" s="60"/>
      <c r="M31" s="60"/>
      <c r="N31" s="60"/>
      <c r="O31" s="59"/>
      <c r="P31" s="59"/>
      <c r="Q31" s="18"/>
      <c r="R31" s="18"/>
      <c r="S31" s="18"/>
      <c r="T31" s="18"/>
      <c r="U31" s="19"/>
      <c r="V31" s="19"/>
      <c r="W31" s="19"/>
    </row>
    <row r="32" spans="1:23" ht="22.5" customHeight="1" thickTop="1" thickBot="1" x14ac:dyDescent="0.3">
      <c r="A32" s="63"/>
      <c r="B32" s="65"/>
      <c r="C32" s="64"/>
      <c r="D32" s="64"/>
      <c r="E32" s="64"/>
      <c r="F32" s="64"/>
      <c r="G32" s="64"/>
      <c r="H32" s="64"/>
      <c r="I32" s="64"/>
      <c r="J32" s="64"/>
      <c r="K32" s="60"/>
      <c r="L32" s="60"/>
      <c r="M32" s="60"/>
      <c r="N32" s="60"/>
      <c r="O32" s="59"/>
      <c r="P32" s="59"/>
      <c r="R32" s="66" t="s">
        <v>84</v>
      </c>
      <c r="S32" s="67"/>
      <c r="T32" s="67"/>
      <c r="U32" s="68"/>
      <c r="V32" s="18"/>
      <c r="W32" s="18"/>
    </row>
    <row r="33" spans="1:23" ht="22.5" customHeight="1" thickTop="1" x14ac:dyDescent="0.3">
      <c r="A33" s="63">
        <v>11</v>
      </c>
      <c r="B33" s="65"/>
      <c r="C33" s="64"/>
      <c r="D33" s="64"/>
      <c r="E33" s="64"/>
      <c r="F33" s="64"/>
      <c r="G33" s="64"/>
      <c r="H33" s="64"/>
      <c r="I33" s="64"/>
      <c r="J33" s="64"/>
      <c r="K33" s="60"/>
      <c r="L33" s="60"/>
      <c r="M33" s="60"/>
      <c r="N33" s="60"/>
      <c r="O33" s="59"/>
      <c r="P33" s="59"/>
      <c r="Q33" s="25"/>
      <c r="R33" s="57" t="s">
        <v>82</v>
      </c>
      <c r="S33" s="51"/>
      <c r="T33" s="52"/>
      <c r="U33" s="53"/>
      <c r="V33" s="19"/>
      <c r="W33" s="19"/>
    </row>
    <row r="34" spans="1:23" ht="22.5" customHeight="1" thickBot="1" x14ac:dyDescent="0.3">
      <c r="A34" s="63"/>
      <c r="B34" s="65"/>
      <c r="C34" s="64"/>
      <c r="D34" s="64"/>
      <c r="E34" s="64"/>
      <c r="F34" s="64"/>
      <c r="G34" s="64"/>
      <c r="H34" s="64"/>
      <c r="I34" s="64"/>
      <c r="J34" s="64"/>
      <c r="K34" s="60"/>
      <c r="L34" s="60"/>
      <c r="M34" s="60"/>
      <c r="N34" s="60"/>
      <c r="O34" s="59"/>
      <c r="P34" s="59"/>
      <c r="Q34" s="25"/>
      <c r="R34" s="58"/>
      <c r="S34" s="54"/>
      <c r="T34" s="55"/>
      <c r="U34" s="56"/>
      <c r="V34" s="18"/>
      <c r="W34" s="18"/>
    </row>
    <row r="35" spans="1:23" ht="22.5" customHeight="1" thickTop="1" x14ac:dyDescent="0.25">
      <c r="A35" s="63">
        <v>12</v>
      </c>
      <c r="B35" s="65"/>
      <c r="C35" s="64"/>
      <c r="D35" s="64"/>
      <c r="E35" s="64"/>
      <c r="F35" s="64"/>
      <c r="G35" s="64"/>
      <c r="H35" s="64"/>
      <c r="I35" s="64"/>
      <c r="J35" s="64"/>
      <c r="K35" s="60"/>
      <c r="L35" s="60"/>
      <c r="M35" s="60"/>
      <c r="N35" s="60"/>
      <c r="O35" s="59"/>
      <c r="P35" s="59"/>
      <c r="Q35" s="25"/>
      <c r="R35" s="57" t="s">
        <v>83</v>
      </c>
      <c r="S35" s="51"/>
      <c r="T35" s="52"/>
      <c r="U35" s="53"/>
    </row>
    <row r="36" spans="1:23" ht="22.5" customHeight="1" thickBot="1" x14ac:dyDescent="0.3">
      <c r="A36" s="63"/>
      <c r="B36" s="65"/>
      <c r="C36" s="64"/>
      <c r="D36" s="64"/>
      <c r="E36" s="64"/>
      <c r="F36" s="64"/>
      <c r="G36" s="64"/>
      <c r="H36" s="64"/>
      <c r="I36" s="64"/>
      <c r="J36" s="64"/>
      <c r="K36" s="60"/>
      <c r="L36" s="60"/>
      <c r="M36" s="60"/>
      <c r="N36" s="60"/>
      <c r="O36" s="59"/>
      <c r="P36" s="59"/>
      <c r="Q36" s="25"/>
      <c r="R36" s="58"/>
      <c r="S36" s="54"/>
      <c r="T36" s="55"/>
      <c r="U36" s="56"/>
    </row>
    <row r="37" spans="1:23" ht="19.5" thickTop="1" x14ac:dyDescent="0.3">
      <c r="O37" s="2"/>
    </row>
    <row r="38" spans="1:23" ht="18.75" x14ac:dyDescent="0.3">
      <c r="O38" s="2"/>
    </row>
  </sheetData>
  <sheetProtection algorithmName="SHA-512" hashValue="2sMwPRqnT+Ss7n2noZagI0K4RaPmZ2qzTaFoCehMOBGZPLvE0oyh/e3ZN/zQGMmlacLLGyfvmG4S8BlR9vH0Jw==" saltValue="vACbk6CQOKp3+EFSRgMnPw==" spinCount="100000" sheet="1" objects="1" scenarios="1"/>
  <mergeCells count="78">
    <mergeCell ref="H1:P4"/>
    <mergeCell ref="G10:J10"/>
    <mergeCell ref="O5:U5"/>
    <mergeCell ref="O6:U6"/>
    <mergeCell ref="O7:U7"/>
    <mergeCell ref="M9:N9"/>
    <mergeCell ref="I8:N8"/>
    <mergeCell ref="O8:U8"/>
    <mergeCell ref="S11:T11"/>
    <mergeCell ref="S12:T12"/>
    <mergeCell ref="O9:U9"/>
    <mergeCell ref="S19:T19"/>
    <mergeCell ref="S13:T13"/>
    <mergeCell ref="S14:T14"/>
    <mergeCell ref="B20:P20"/>
    <mergeCell ref="S21:T21"/>
    <mergeCell ref="S15:T15"/>
    <mergeCell ref="S16:T16"/>
    <mergeCell ref="S17:T17"/>
    <mergeCell ref="S18:T18"/>
    <mergeCell ref="O21:P21"/>
    <mergeCell ref="C25:J25"/>
    <mergeCell ref="C26:J26"/>
    <mergeCell ref="C21:J21"/>
    <mergeCell ref="R32:U32"/>
    <mergeCell ref="C30:J30"/>
    <mergeCell ref="C27:J27"/>
    <mergeCell ref="C29:J29"/>
    <mergeCell ref="C24:J24"/>
    <mergeCell ref="C28:J28"/>
    <mergeCell ref="S22:T22"/>
    <mergeCell ref="S23:T23"/>
    <mergeCell ref="C22:J22"/>
    <mergeCell ref="C23:J23"/>
    <mergeCell ref="S25:U25"/>
    <mergeCell ref="S27:U27"/>
    <mergeCell ref="S29:U29"/>
    <mergeCell ref="A35:A36"/>
    <mergeCell ref="A33:A34"/>
    <mergeCell ref="B33:B34"/>
    <mergeCell ref="C33:J34"/>
    <mergeCell ref="B35:B36"/>
    <mergeCell ref="C35:J36"/>
    <mergeCell ref="S26:U26"/>
    <mergeCell ref="S28:U28"/>
    <mergeCell ref="A31:A32"/>
    <mergeCell ref="C31:J32"/>
    <mergeCell ref="B31:B32"/>
    <mergeCell ref="O26:P26"/>
    <mergeCell ref="O27:P27"/>
    <mergeCell ref="O28:P28"/>
    <mergeCell ref="O30:P30"/>
    <mergeCell ref="O31:P32"/>
    <mergeCell ref="O29:P29"/>
    <mergeCell ref="S30:U30"/>
    <mergeCell ref="O22:P22"/>
    <mergeCell ref="O23:P23"/>
    <mergeCell ref="O24:P24"/>
    <mergeCell ref="O25:P25"/>
    <mergeCell ref="K31:N32"/>
    <mergeCell ref="K33:N34"/>
    <mergeCell ref="K35:N36"/>
    <mergeCell ref="K21:N21"/>
    <mergeCell ref="K23:N23"/>
    <mergeCell ref="K24:N24"/>
    <mergeCell ref="K25:N25"/>
    <mergeCell ref="K26:N26"/>
    <mergeCell ref="K22:N22"/>
    <mergeCell ref="K27:N27"/>
    <mergeCell ref="K28:N28"/>
    <mergeCell ref="K29:N29"/>
    <mergeCell ref="K30:N30"/>
    <mergeCell ref="S33:U34"/>
    <mergeCell ref="R33:R34"/>
    <mergeCell ref="R35:R36"/>
    <mergeCell ref="S35:U36"/>
    <mergeCell ref="O33:P34"/>
    <mergeCell ref="O35:P36"/>
  </mergeCells>
  <phoneticPr fontId="4" type="noConversion"/>
  <hyperlinks>
    <hyperlink ref="C9" r:id="rId1" xr:uid="{587C8A39-2463-40C4-A1B6-79C7FFD96779}"/>
  </hyperlinks>
  <printOptions horizontalCentered="1"/>
  <pageMargins left="3.937007874015748E-2" right="3.937007874015748E-2" top="3.937007874015748E-2" bottom="3.937007874015748E-2" header="0" footer="0"/>
  <pageSetup scale="37" orientation="landscape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9863EF-C734-4267-8585-244B65315920}">
          <x14:formula1>
            <xm:f>Feuil2!$E$5:$E$33</xm:f>
          </x14:formula1>
          <xm:sqref>S12:T19</xm:sqref>
        </x14:dataValidation>
        <x14:dataValidation type="list" allowBlank="1" showInputMessage="1" showErrorMessage="1" xr:uid="{86DD568C-3E03-4A0A-8CFB-3F19BAEEE9E5}">
          <x14:formula1>
            <xm:f>Feuil2!$G$5:$G$28</xm:f>
          </x14:formula1>
          <xm:sqref>K33 K35 K22:K31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02CB-6685-47CF-BB6B-16D41D96D547}">
  <dimension ref="B2:J33"/>
  <sheetViews>
    <sheetView workbookViewId="0">
      <selection activeCell="G24" sqref="G24"/>
    </sheetView>
  </sheetViews>
  <sheetFormatPr baseColWidth="10" defaultRowHeight="15" x14ac:dyDescent="0.25"/>
  <cols>
    <col min="2" max="2" width="30.7109375" customWidth="1"/>
    <col min="3" max="3" width="6.42578125" customWidth="1"/>
    <col min="4" max="4" width="7.7109375" customWidth="1"/>
    <col min="5" max="5" width="39" bestFit="1" customWidth="1"/>
  </cols>
  <sheetData>
    <row r="2" spans="2:10" x14ac:dyDescent="0.25">
      <c r="B2">
        <v>21.45</v>
      </c>
      <c r="C2">
        <v>34.65</v>
      </c>
      <c r="D2">
        <v>44.7</v>
      </c>
      <c r="E2">
        <v>5</v>
      </c>
      <c r="F2">
        <f>SUM(B2:E2)</f>
        <v>105.8</v>
      </c>
    </row>
    <row r="5" spans="2:10" x14ac:dyDescent="0.25">
      <c r="B5" t="s">
        <v>39</v>
      </c>
      <c r="C5">
        <v>5081</v>
      </c>
      <c r="E5" t="str">
        <f t="shared" ref="E5:E11" si="0">B5&amp;" "&amp;C5</f>
        <v>Assemblée déléguées 5081</v>
      </c>
      <c r="G5" t="s">
        <v>30</v>
      </c>
    </row>
    <row r="6" spans="2:10" x14ac:dyDescent="0.25">
      <c r="B6" t="s">
        <v>49</v>
      </c>
      <c r="C6">
        <v>5031</v>
      </c>
      <c r="E6" t="str">
        <f t="shared" si="0"/>
        <v>Colloque                                   5031</v>
      </c>
      <c r="G6" t="s">
        <v>75</v>
      </c>
      <c r="I6" s="7"/>
    </row>
    <row r="7" spans="2:10" x14ac:dyDescent="0.25">
      <c r="B7" t="s">
        <v>81</v>
      </c>
      <c r="C7">
        <v>5161</v>
      </c>
      <c r="E7" t="str">
        <f t="shared" si="0"/>
        <v>Comité des spécialistes 5161</v>
      </c>
      <c r="G7" t="s">
        <v>29</v>
      </c>
      <c r="I7" s="8"/>
    </row>
    <row r="8" spans="2:10" x14ac:dyDescent="0.25">
      <c r="B8" t="s">
        <v>45</v>
      </c>
      <c r="C8">
        <v>5187</v>
      </c>
      <c r="E8" t="str">
        <f t="shared" si="0"/>
        <v>Comité diversité sexuelle    5187</v>
      </c>
      <c r="G8" t="s">
        <v>85</v>
      </c>
      <c r="I8" s="7"/>
    </row>
    <row r="9" spans="2:10" x14ac:dyDescent="0.25">
      <c r="B9" t="s">
        <v>47</v>
      </c>
      <c r="C9">
        <v>5186</v>
      </c>
      <c r="E9" t="str">
        <f t="shared" si="0"/>
        <v>Comité encadrement stagiaires  5186</v>
      </c>
      <c r="G9" t="s">
        <v>77</v>
      </c>
      <c r="I9" s="7"/>
    </row>
    <row r="10" spans="2:10" x14ac:dyDescent="0.25">
      <c r="B10" t="s">
        <v>42</v>
      </c>
      <c r="C10">
        <v>5164</v>
      </c>
      <c r="E10" t="str">
        <f t="shared" si="0"/>
        <v>Comité et réseau ACTES   5164</v>
      </c>
      <c r="G10" t="s">
        <v>74</v>
      </c>
      <c r="I10" s="7"/>
      <c r="J10" s="7"/>
    </row>
    <row r="11" spans="2:10" x14ac:dyDescent="0.25">
      <c r="B11" t="s">
        <v>40</v>
      </c>
      <c r="C11">
        <v>5168</v>
      </c>
      <c r="E11" t="str">
        <f t="shared" si="0"/>
        <v>Comité et réseau action féministe 5168</v>
      </c>
      <c r="G11" t="s">
        <v>79</v>
      </c>
      <c r="I11" s="7"/>
    </row>
    <row r="12" spans="2:10" x14ac:dyDescent="0.25">
      <c r="B12" t="s">
        <v>41</v>
      </c>
      <c r="C12">
        <v>5182</v>
      </c>
      <c r="E12" t="str">
        <f t="shared" ref="E12:E20" si="1">B12&amp;" "&amp;C12</f>
        <v>Comité et réseau jeunes  5182</v>
      </c>
      <c r="G12" t="s">
        <v>28</v>
      </c>
      <c r="I12" s="7"/>
    </row>
    <row r="13" spans="2:10" x14ac:dyDescent="0.25">
      <c r="B13" t="s">
        <v>55</v>
      </c>
      <c r="C13">
        <v>5083</v>
      </c>
      <c r="E13" t="str">
        <f t="shared" si="1"/>
        <v>Comité exécutif                         5083</v>
      </c>
      <c r="G13" t="s">
        <v>19</v>
      </c>
      <c r="I13" s="7"/>
    </row>
    <row r="14" spans="2:10" x14ac:dyDescent="0.25">
      <c r="B14" t="s">
        <v>44</v>
      </c>
      <c r="C14">
        <v>5176</v>
      </c>
      <c r="E14" t="str">
        <f t="shared" si="1"/>
        <v>Comité paritaire EHDAA   5176</v>
      </c>
      <c r="G14" t="s">
        <v>20</v>
      </c>
      <c r="I14" s="7"/>
    </row>
    <row r="15" spans="2:10" x14ac:dyDescent="0.25">
      <c r="B15" t="s">
        <v>63</v>
      </c>
      <c r="C15">
        <v>5366</v>
      </c>
      <c r="E15" t="str">
        <f t="shared" si="1"/>
        <v>Concertation régionale     5366</v>
      </c>
      <c r="G15" t="s">
        <v>21</v>
      </c>
      <c r="I15" s="7"/>
    </row>
    <row r="16" spans="2:10" x14ac:dyDescent="0.25">
      <c r="B16" t="s">
        <v>62</v>
      </c>
      <c r="C16">
        <v>5030</v>
      </c>
      <c r="E16" t="str">
        <f t="shared" si="1"/>
        <v>Congrès  CSQ                     5030</v>
      </c>
      <c r="G16" t="s">
        <v>22</v>
      </c>
      <c r="I16" s="7"/>
    </row>
    <row r="17" spans="2:9" x14ac:dyDescent="0.25">
      <c r="B17" t="s">
        <v>50</v>
      </c>
      <c r="C17">
        <v>5070</v>
      </c>
      <c r="E17" t="str">
        <f t="shared" si="1"/>
        <v>Conseil fédéral                            5070</v>
      </c>
      <c r="G17" t="s">
        <v>80</v>
      </c>
      <c r="I17" s="7"/>
    </row>
    <row r="18" spans="2:9" x14ac:dyDescent="0.25">
      <c r="B18" t="s">
        <v>51</v>
      </c>
      <c r="C18">
        <v>5040</v>
      </c>
      <c r="E18" t="str">
        <f t="shared" si="1"/>
        <v>Conseil général de la CSQ       5040</v>
      </c>
      <c r="G18" t="s">
        <v>23</v>
      </c>
    </row>
    <row r="19" spans="2:9" x14ac:dyDescent="0.25">
      <c r="B19" t="s">
        <v>52</v>
      </c>
      <c r="C19">
        <v>5060</v>
      </c>
      <c r="E19" t="str">
        <f t="shared" si="1"/>
        <v>Conseil général de négociation 5060</v>
      </c>
      <c r="G19" t="s">
        <v>24</v>
      </c>
    </row>
    <row r="20" spans="2:9" x14ac:dyDescent="0.25">
      <c r="B20" t="s">
        <v>43</v>
      </c>
      <c r="C20">
        <v>5184</v>
      </c>
      <c r="E20" t="str">
        <f t="shared" si="1"/>
        <v>Conseil général de participation  5184</v>
      </c>
      <c r="G20" t="s">
        <v>76</v>
      </c>
    </row>
    <row r="21" spans="2:9" x14ac:dyDescent="0.25">
      <c r="B21" t="s">
        <v>43</v>
      </c>
      <c r="C21">
        <v>5184</v>
      </c>
      <c r="E21" t="str">
        <f t="shared" ref="E21:E30" si="2">B22&amp;" "&amp;C22</f>
        <v>CRT/ Grief                              5171</v>
      </c>
      <c r="G21" t="s">
        <v>25</v>
      </c>
    </row>
    <row r="22" spans="2:9" x14ac:dyDescent="0.25">
      <c r="B22" t="s">
        <v>53</v>
      </c>
      <c r="C22">
        <v>5171</v>
      </c>
      <c r="E22" t="str">
        <f t="shared" si="2"/>
        <v>Formation              5172</v>
      </c>
      <c r="G22" t="s">
        <v>26</v>
      </c>
    </row>
    <row r="23" spans="2:9" x14ac:dyDescent="0.25">
      <c r="B23" t="s">
        <v>61</v>
      </c>
      <c r="C23">
        <v>5172</v>
      </c>
      <c r="E23" t="str">
        <f t="shared" si="2"/>
        <v>Insertion professionnelle   5183</v>
      </c>
      <c r="G23" t="s">
        <v>93</v>
      </c>
    </row>
    <row r="24" spans="2:9" x14ac:dyDescent="0.25">
      <c r="B24" t="s">
        <v>46</v>
      </c>
      <c r="C24">
        <v>5183</v>
      </c>
      <c r="E24" t="str">
        <f t="shared" si="2"/>
        <v>Réseau action professionnelle 5160</v>
      </c>
      <c r="G24" t="s">
        <v>27</v>
      </c>
    </row>
    <row r="25" spans="2:9" x14ac:dyDescent="0.25">
      <c r="B25" t="s">
        <v>56</v>
      </c>
      <c r="C25">
        <v>5160</v>
      </c>
      <c r="E25" t="str">
        <f t="shared" si="2"/>
        <v>Réseau action-mobilisation  5170</v>
      </c>
      <c r="G25" t="s">
        <v>88</v>
      </c>
    </row>
    <row r="26" spans="2:9" x14ac:dyDescent="0.25">
      <c r="B26" t="s">
        <v>57</v>
      </c>
      <c r="C26">
        <v>5170</v>
      </c>
      <c r="E26" t="str">
        <f t="shared" si="2"/>
        <v>Réseau pédagogique et prof. 5185</v>
      </c>
      <c r="G26" t="s">
        <v>78</v>
      </c>
    </row>
    <row r="27" spans="2:9" x14ac:dyDescent="0.25">
      <c r="B27" t="s">
        <v>72</v>
      </c>
      <c r="C27">
        <v>5185</v>
      </c>
      <c r="E27" t="str">
        <f t="shared" si="2"/>
        <v>Réseau sécurité sociale   5181</v>
      </c>
      <c r="G27" t="s">
        <v>91</v>
      </c>
    </row>
    <row r="28" spans="2:9" x14ac:dyDescent="0.25">
      <c r="B28" t="s">
        <v>58</v>
      </c>
      <c r="C28">
        <v>5181</v>
      </c>
      <c r="E28" t="str">
        <f t="shared" si="2"/>
        <v>Réseau sociopolitique   5165</v>
      </c>
      <c r="G28" t="s">
        <v>69</v>
      </c>
    </row>
    <row r="29" spans="2:9" x14ac:dyDescent="0.25">
      <c r="B29" t="s">
        <v>59</v>
      </c>
      <c r="C29">
        <v>5165</v>
      </c>
      <c r="E29" t="str">
        <f t="shared" si="2"/>
        <v>Réseau SST et applicateurs  5166</v>
      </c>
    </row>
    <row r="30" spans="2:9" x14ac:dyDescent="0.25">
      <c r="B30" t="s">
        <v>60</v>
      </c>
      <c r="C30">
        <v>5166</v>
      </c>
      <c r="E30" t="str">
        <f t="shared" si="2"/>
        <v>Session préparation retraite 5162</v>
      </c>
    </row>
    <row r="31" spans="2:9" x14ac:dyDescent="0.25">
      <c r="B31" t="s">
        <v>48</v>
      </c>
      <c r="C31">
        <v>5162</v>
      </c>
      <c r="E31" t="s">
        <v>88</v>
      </c>
    </row>
    <row r="32" spans="2:9" x14ac:dyDescent="0.25">
      <c r="B32" t="s">
        <v>54</v>
      </c>
      <c r="C32">
        <v>5177</v>
      </c>
      <c r="E32" t="str">
        <f>B32&amp;" "&amp;C32</f>
        <v>Tribunal administratif du travail  5177</v>
      </c>
    </row>
    <row r="33" spans="5:5" x14ac:dyDescent="0.25">
      <c r="E33" t="s">
        <v>69</v>
      </c>
    </row>
  </sheetData>
  <sortState xmlns:xlrd2="http://schemas.microsoft.com/office/spreadsheetml/2017/richdata2" ref="E5:E32">
    <sortCondition ref="E5:E32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I D A A B Q S w M E F A A C A A g A x a 5 C W a e k 7 + e k A A A A 9 Q A A A B I A H A B D b 2 5 m a W c v U G F j a 2 F n Z S 5 4 b W w g o h g A K K A U A A A A A A A A A A A A A A A A A A A A A A A A A A A A h Y 9 B D o I w F E S v Q r q n L R C j I Z 8 S w 1 Y S E x P j t i k V G q G Y t l j u 5 s I j e Q U x i r p z O W / e Y u Z + v U E + d m 1 w k c a q X m c o w h Q F U o u + U r r O 0 O C O 4 Q r l D L Z c n H g t g 0 n W N h 1 t l a H G u X N K i P c e + w T 3 p i Y x p R E 5 l J u d a G T H 0 U d W / + V Q a e u 4 F h I x 2 L / G s B h H S Y I X S 0 y B z A x K p b 9 9 P M 1 9 t j 8 Q i q F 1 g 5 H s a M J i D W S O Q N 4 X 2 A N Q S w M E F A A C A A g A x a 5 C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W u Q l l d k h e U z A A A A P c A A A A T A B w A R m 9 y b X V s Y X M v U 2 V j d G l v b j E u b S C i G A A o o B Q A A A A A A A A A A A A A A A A A A A A A A A A A A A B N j s F K w 0 A U R f e B / M M j b l p o A 9 l a X G g a o a B U m q q b 2 c T J R Y e O b + J 7 M y V + g p / i d / T H j A r i 3 V z u h Q N H Y a M L T O 1 v V 6 s 8 y z N 9 6 Q Q 9 n R W 1 7 1 S R p K L R 6 1 j Q B X n E P K M p b U h i M T 3 N a O H L x y C H p x A O s 2 v n U d a B I z j q r K j P z b 1 C 1 B w h g d 1 b g t k y 1 u K O o C W 1 7 9 w 7 2 0 V q W O G e G a 8 T R W 2 z e z D r Y N P 3 U l M t 6 + 3 t 3 f 7 y a n O z 2 Z 8 + z K 4 b h i B R q Q f 1 p 8 8 B E 6 v m T 7 X 8 U Z 0 v i J P 3 C 4 q S M M 8 z x / + 1 V 1 9 Q S w E C L Q A U A A I A C A D F r k J Z p 6 T v 5 6 Q A A A D 1 A A A A E g A A A A A A A A A A A A A A A A A A A A A A Q 2 9 u Z m l n L 1 B h Y 2 t h Z 2 U u e G 1 s U E s B A i 0 A F A A C A A g A x a 5 C W Q / K 6 a u k A A A A 6 Q A A A B M A A A A A A A A A A A A A A A A A 8 A A A A F t D b 2 5 0 Z W 5 0 X 1 R 5 c G V z X S 5 4 b W x Q S w E C L Q A U A A I A C A D F r k J Z X Z I X l M w A A A D 3 A A A A E w A A A A A A A A A A A A A A A A D h A Q A A R m 9 y b X V s Y X M v U 2 V j d G l v b j E u b V B L B Q Y A A A A A A w A D A M I A A A D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b C Q A A A A A A A H k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b G F z c 2 V 1 c j E l M j B 4 b H N 4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Q x N j B j N j A t Y W Y 4 N C 0 0 Y z Q z L W E x N m I t M m V i N T I 2 M j A x M D l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A z V D A x O j U z O j Q 5 L j U 2 O T M x M z Z a I i A v P j x F b n R y e S B U e X B l P S J G a W x s Q 2 9 s d W 1 u V H l w Z X M i I F Z h b H V l P S J z Q m d Z R 0 F R P T 0 i I C 8 + P E V u d H J 5 I F R 5 c G U 9 I k Z p b G x D b 2 x 1 b W 5 O Y W 1 l c y I g V m F s d W U 9 I n N b J n F 1 b 3 Q 7 T m F t Z S Z x d W 9 0 O y w m c X V v d D t J d G V t J n F 1 b 3 Q 7 L C Z x d W 9 0 O 0 t p b m Q m c X V v d D s s J n F 1 b 3 Q 7 S G l k Z G V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x h c 3 N l d X I x I H h s c 3 g v Q X V 0 b 1 J l b W 9 2 Z W R D b 2 x 1 b W 5 z M S 5 7 T m F t Z S w w f S Z x d W 9 0 O y w m c X V v d D t T Z W N 0 a W 9 u M S 9 D b G F z c 2 V 1 c j E g e G x z e C 9 B d X R v U m V t b 3 Z l Z E N v b H V t b n M x L n t J d G V t L D F 9 J n F 1 b 3 Q 7 L C Z x d W 9 0 O 1 N l Y 3 R p b 2 4 x L 0 N s Y X N z Z X V y M S B 4 b H N 4 L 0 F 1 d G 9 S Z W 1 v d m V k Q 2 9 s d W 1 u c z E u e 0 t p b m Q s M n 0 m c X V v d D s s J n F 1 b 3 Q 7 U 2 V j d G l v b j E v Q 2 x h c 3 N l d X I x I H h s c 3 g v Q X V 0 b 1 J l b W 9 2 Z W R D b 2 x 1 b W 5 z M S 5 7 S G l k Z G V u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N s Y X N z Z X V y M S B 4 b H N 4 L 0 F 1 d G 9 S Z W 1 v d m V k Q 2 9 s d W 1 u c z E u e 0 5 h b W U s M H 0 m c X V v d D s s J n F 1 b 3 Q 7 U 2 V j d G l v b j E v Q 2 x h c 3 N l d X I x I H h s c 3 g v Q X V 0 b 1 J l b W 9 2 Z W R D b 2 x 1 b W 5 z M S 5 7 S X R l b S w x f S Z x d W 9 0 O y w m c X V v d D t T Z W N 0 a W 9 u M S 9 D b G F z c 2 V 1 c j E g e G x z e C 9 B d X R v U m V t b 3 Z l Z E N v b H V t b n M x L n t L a W 5 k L D J 9 J n F 1 b 3 Q 7 L C Z x d W 9 0 O 1 N l Y 3 R p b 2 4 x L 0 N s Y X N z Z X V y M S B 4 b H N 4 L 0 F 1 d G 9 S Z W 1 v d m V k Q 2 9 s d W 1 u c z E u e 0 h p Z G R l b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x h c 3 N l d X I x J T I w e G x z e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A N z R 8 3 U Y E 6 I Q K H p U v 4 g 5 w A A A A A C A A A A A A A Q Z g A A A A E A A C A A A A A e + j L I E b 8 z k + n B M y 0 p r R l j y 1 F c Y m K R U K 2 5 c f p 6 v 9 p Y n A A A A A A O g A A A A A I A A C A A A A B Y j l M N n k R n u 0 B Q 7 I f a S 4 7 2 y 3 9 s B N j Z X 4 5 + 1 N X g j M V 6 6 1 A A A A D a 2 S v r 8 V g A g + 9 k j c L f S + I S l 8 p P F o C V 6 5 x G N x 6 p 1 M T G O n a I O l 0 q / 3 O r P q H j S y I C 7 J x z X X w 2 K U u s y E 6 N Z + 0 v z 0 F K q S a + o n o z o s x S c 0 f Q S k 9 T 9 k A A A A C R Z / 4 L q 2 H v 7 q M t o A X 1 8 L A E Y O E 0 4 3 v F J R t N V J N w 8 X p s v D 0 C z K j W D 3 S p G f G H L d Z W K W 5 K c 7 1 C R n 7 B 8 D n l 3 F O Z 4 7 l W < / D a t a M a s h u p > 
</file>

<file path=customXml/itemProps1.xml><?xml version="1.0" encoding="utf-8"?>
<ds:datastoreItem xmlns:ds="http://schemas.openxmlformats.org/officeDocument/2006/customXml" ds:itemID="{07E51EAE-2248-445F-B536-90E164A0E6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Berger</dc:creator>
  <cp:lastModifiedBy>SERV - Info</cp:lastModifiedBy>
  <cp:lastPrinted>2025-04-15T13:22:03Z</cp:lastPrinted>
  <dcterms:created xsi:type="dcterms:W3CDTF">2024-09-12T19:14:44Z</dcterms:created>
  <dcterms:modified xsi:type="dcterms:W3CDTF">2026-01-20T16:47:51Z</dcterms:modified>
</cp:coreProperties>
</file>