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68" documentId="8_{8ED6D687-FBF8-4D8A-8D7D-EBE1A9178788}" xr6:coauthVersionLast="47" xr6:coauthVersionMax="47" xr10:uidLastSave="{8BE76735-7263-422A-9685-F10788F88F75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<sst xmlns="http://schemas.openxmlformats.org/spreadsheetml/2006/main" count="97" uniqueCount="92">
  <si>
    <t>2239, chemin Sainte-Angélique, Saint-Lazare (Québec) J7T 2H5</t>
  </si>
  <si>
    <t>TÉLÉPHONE</t>
  </si>
  <si>
    <t>COURRIEL</t>
  </si>
  <si>
    <t>450 455-6651</t>
  </si>
  <si>
    <t>claudine@servaudreuil.net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</si>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</sst>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0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7" fillId="0" borderId="0" xfId="2" applyFont="1"/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0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20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5" fillId="0" borderId="16" xfId="0" applyFont="1" applyBorder="1" applyAlignment="1" applyProtection="1">
      <alignment horizontal="center" vertical="center"/>
      <protection locked="0"/>
    </xf>
    <xf numFmtId="166" fontId="22" fillId="0" borderId="16" xfId="0" applyNumberFormat="1" applyFont="1" applyBorder="1" applyAlignment="1">
      <alignment horizontal="right" vertical="center"/>
    </xf>
    <xf numFmtId="0" fontId="22" fillId="0" borderId="17" xfId="0" applyFont="1" applyBorder="1" applyAlignment="1" applyProtection="1">
      <alignment horizontal="right" vertical="center"/>
      <protection locked="0"/>
    </xf>
    <xf numFmtId="44" fontId="22" fillId="0" borderId="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2" fillId="2" borderId="16" xfId="3" applyFont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 vertical="center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2" fillId="5" borderId="17" xfId="1" applyFont="1" applyFill="1" applyBorder="1" applyAlignment="1" applyProtection="1">
      <alignment horizontal="center" vertical="center"/>
      <protection locked="0"/>
    </xf>
    <xf numFmtId="166" fontId="22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22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ne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8.14062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50" t="s">
        <v>90</v>
      </c>
      <c r="I1" s="50"/>
      <c r="J1" s="50"/>
      <c r="K1" s="50"/>
      <c r="L1" s="50"/>
      <c r="M1" s="50"/>
      <c r="N1" s="50"/>
      <c r="O1" s="50"/>
      <c r="P1" s="50"/>
    </row>
    <row r="2" spans="1:22" ht="15" customHeight="1" x14ac:dyDescent="0.25">
      <c r="H2" s="50"/>
      <c r="I2" s="50"/>
      <c r="J2" s="50"/>
      <c r="K2" s="50"/>
      <c r="L2" s="50"/>
      <c r="M2" s="50"/>
      <c r="N2" s="50"/>
      <c r="O2" s="50"/>
      <c r="P2" s="50"/>
    </row>
    <row r="3" spans="1:22" ht="15" customHeight="1" x14ac:dyDescent="0.25">
      <c r="H3" s="50"/>
      <c r="I3" s="50"/>
      <c r="J3" s="50"/>
      <c r="K3" s="50"/>
      <c r="L3" s="50"/>
      <c r="M3" s="50"/>
      <c r="N3" s="50"/>
      <c r="O3" s="50"/>
      <c r="P3" s="50"/>
    </row>
    <row r="4" spans="1:22" ht="15" customHeight="1" x14ac:dyDescent="0.25">
      <c r="H4" s="50"/>
      <c r="I4" s="50"/>
      <c r="J4" s="50"/>
      <c r="K4" s="50"/>
      <c r="L4" s="50"/>
      <c r="M4" s="50"/>
      <c r="N4" s="50"/>
      <c r="O4" s="50"/>
      <c r="P4" s="50"/>
    </row>
    <row r="5" spans="1:22" ht="36" customHeight="1" x14ac:dyDescent="0.4">
      <c r="I5" s="21"/>
      <c r="J5" s="21"/>
      <c r="K5" s="21"/>
      <c r="L5" s="21"/>
      <c r="M5" s="21"/>
      <c r="N5" s="22" t="s">
        <v>72</v>
      </c>
      <c r="O5" s="53"/>
      <c r="P5" s="53"/>
      <c r="Q5" s="53"/>
      <c r="R5" s="53"/>
      <c r="S5" s="53"/>
      <c r="T5" s="53"/>
      <c r="U5" s="53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1"/>
      <c r="J6" s="21"/>
      <c r="K6" s="21"/>
      <c r="L6" s="23"/>
      <c r="M6" s="23"/>
      <c r="N6" s="22" t="s">
        <v>5</v>
      </c>
      <c r="O6" s="54"/>
      <c r="P6" s="54"/>
      <c r="Q6" s="54"/>
      <c r="R6" s="54"/>
      <c r="S6" s="54"/>
      <c r="T6" s="54"/>
      <c r="U6" s="54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1"/>
      <c r="J7" s="21"/>
      <c r="K7" s="21"/>
      <c r="L7" s="21"/>
      <c r="M7" s="22"/>
      <c r="N7" s="22" t="s">
        <v>35</v>
      </c>
      <c r="O7" s="54"/>
      <c r="P7" s="54"/>
      <c r="Q7" s="54"/>
      <c r="R7" s="54"/>
      <c r="S7" s="54"/>
      <c r="T7" s="54"/>
      <c r="U7" s="54"/>
    </row>
    <row r="8" spans="1:22" ht="36" customHeight="1" x14ac:dyDescent="0.4">
      <c r="A8" s="24" t="s">
        <v>1</v>
      </c>
      <c r="B8" s="15"/>
      <c r="C8" s="15" t="s">
        <v>3</v>
      </c>
      <c r="D8" s="2"/>
      <c r="E8" s="2"/>
      <c r="F8" s="2"/>
      <c r="G8" s="2"/>
      <c r="H8" s="2"/>
      <c r="I8" s="55" t="s">
        <v>36</v>
      </c>
      <c r="J8" s="55"/>
      <c r="K8" s="55"/>
      <c r="L8" s="55"/>
      <c r="M8" s="55"/>
      <c r="N8" s="55"/>
      <c r="O8" s="54"/>
      <c r="P8" s="54"/>
      <c r="Q8" s="54"/>
      <c r="R8" s="54"/>
      <c r="S8" s="54"/>
      <c r="T8" s="54"/>
      <c r="U8" s="54"/>
    </row>
    <row r="9" spans="1:22" ht="36" customHeight="1" x14ac:dyDescent="0.4">
      <c r="A9" s="24" t="s">
        <v>2</v>
      </c>
      <c r="B9" s="15"/>
      <c r="C9" s="16" t="s">
        <v>4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7"/>
      <c r="M9" s="55" t="s">
        <v>37</v>
      </c>
      <c r="N9" s="55"/>
      <c r="O9" s="54"/>
      <c r="P9" s="54"/>
      <c r="Q9" s="54"/>
      <c r="R9" s="54"/>
      <c r="S9" s="54"/>
      <c r="T9" s="54"/>
      <c r="U9" s="54"/>
    </row>
    <row r="10" spans="1:22" ht="33" customHeight="1" x14ac:dyDescent="0.3">
      <c r="B10" s="2"/>
      <c r="C10" s="6"/>
      <c r="D10" s="6"/>
      <c r="E10" s="6"/>
      <c r="F10" s="5"/>
      <c r="G10" s="51" t="s">
        <v>16</v>
      </c>
      <c r="H10" s="52"/>
      <c r="I10" s="52"/>
      <c r="J10" s="52"/>
    </row>
    <row r="11" spans="1:22" s="1" customFormat="1" ht="211.5" customHeight="1" x14ac:dyDescent="0.25">
      <c r="A11" s="29"/>
      <c r="B11" s="30" t="s">
        <v>66</v>
      </c>
      <c r="C11" s="31" t="s">
        <v>6</v>
      </c>
      <c r="D11" s="32" t="s">
        <v>38</v>
      </c>
      <c r="E11" s="32" t="s">
        <v>39</v>
      </c>
      <c r="F11" s="33" t="s">
        <v>12</v>
      </c>
      <c r="G11" s="32" t="s">
        <v>13</v>
      </c>
      <c r="H11" s="32" t="s">
        <v>17</v>
      </c>
      <c r="I11" s="32" t="s">
        <v>18</v>
      </c>
      <c r="J11" s="32" t="s">
        <v>19</v>
      </c>
      <c r="K11" s="32" t="s">
        <v>87</v>
      </c>
      <c r="L11" s="33" t="s">
        <v>10</v>
      </c>
      <c r="M11" s="33" t="s">
        <v>7</v>
      </c>
      <c r="N11" s="33" t="s">
        <v>91</v>
      </c>
      <c r="O11" s="34" t="s">
        <v>67</v>
      </c>
      <c r="P11" s="33" t="s">
        <v>9</v>
      </c>
      <c r="Q11" s="30" t="s">
        <v>68</v>
      </c>
      <c r="R11" s="35" t="s">
        <v>14</v>
      </c>
      <c r="S11" s="56" t="s">
        <v>65</v>
      </c>
      <c r="T11" s="56"/>
      <c r="U11" s="33" t="s">
        <v>8</v>
      </c>
    </row>
    <row r="12" spans="1:22" ht="48" customHeight="1" x14ac:dyDescent="0.25">
      <c r="A12" s="36">
        <v>1</v>
      </c>
      <c r="B12" s="37"/>
      <c r="C12" s="38"/>
      <c r="D12" s="46"/>
      <c r="E12" s="46"/>
      <c r="F12" s="39"/>
      <c r="G12" s="38"/>
      <c r="H12" s="38"/>
      <c r="I12" s="38"/>
      <c r="J12" s="38"/>
      <c r="K12" s="38"/>
      <c r="L12" s="40">
        <f>SUMIF(G12:K12,"x",Feuil2!B2:F2)</f>
        <v>0</v>
      </c>
      <c r="M12" s="38"/>
      <c r="N12" s="41">
        <f t="shared" ref="N12:N19" si="0">M12*0.67</f>
        <v>0</v>
      </c>
      <c r="O12" s="38"/>
      <c r="P12" s="42">
        <f>O12*0.1*M12</f>
        <v>0</v>
      </c>
      <c r="Q12" s="43">
        <f>SUM(P12+N12)</f>
        <v>0</v>
      </c>
      <c r="R12" s="44"/>
      <c r="S12" s="57"/>
      <c r="T12" s="57"/>
      <c r="U12" s="43">
        <f t="shared" ref="U12:U19" si="1">SUM(Q12+L12+R12+F12)</f>
        <v>0</v>
      </c>
    </row>
    <row r="13" spans="1:22" ht="48" customHeight="1" x14ac:dyDescent="0.25">
      <c r="A13" s="36">
        <v>2</v>
      </c>
      <c r="B13" s="37"/>
      <c r="C13" s="38"/>
      <c r="D13" s="46"/>
      <c r="E13" s="46"/>
      <c r="F13" s="39"/>
      <c r="G13" s="38"/>
      <c r="H13" s="38"/>
      <c r="I13" s="38"/>
      <c r="J13" s="38"/>
      <c r="K13" s="38"/>
      <c r="L13" s="40">
        <f>SUMIF(G13:K13,"x",Feuil2!B2:F2)</f>
        <v>0</v>
      </c>
      <c r="M13" s="38"/>
      <c r="N13" s="41">
        <f t="shared" si="0"/>
        <v>0</v>
      </c>
      <c r="O13" s="38"/>
      <c r="P13" s="42">
        <f t="shared" ref="P13:P19" si="2">O13*0.1*M13</f>
        <v>0</v>
      </c>
      <c r="Q13" s="43">
        <f t="shared" ref="Q13:Q19" si="3">SUM(P13+N13)</f>
        <v>0</v>
      </c>
      <c r="R13" s="44"/>
      <c r="S13" s="57"/>
      <c r="T13" s="57"/>
      <c r="U13" s="43">
        <f t="shared" si="1"/>
        <v>0</v>
      </c>
    </row>
    <row r="14" spans="1:22" ht="49.15" customHeight="1" x14ac:dyDescent="0.25">
      <c r="A14" s="36">
        <v>3</v>
      </c>
      <c r="B14" s="37"/>
      <c r="C14" s="38"/>
      <c r="D14" s="46"/>
      <c r="E14" s="46"/>
      <c r="F14" s="39"/>
      <c r="G14" s="38"/>
      <c r="H14" s="38"/>
      <c r="I14" s="38"/>
      <c r="J14" s="38"/>
      <c r="K14" s="38"/>
      <c r="L14" s="40">
        <f>SUMIF(G14:K14,"x",Feuil2!B2:F2)</f>
        <v>0</v>
      </c>
      <c r="M14" s="38"/>
      <c r="N14" s="41">
        <f t="shared" si="0"/>
        <v>0</v>
      </c>
      <c r="O14" s="38"/>
      <c r="P14" s="42">
        <f t="shared" si="2"/>
        <v>0</v>
      </c>
      <c r="Q14" s="43">
        <f t="shared" si="3"/>
        <v>0</v>
      </c>
      <c r="R14" s="44"/>
      <c r="S14" s="57"/>
      <c r="T14" s="57"/>
      <c r="U14" s="43">
        <f t="shared" si="1"/>
        <v>0</v>
      </c>
    </row>
    <row r="15" spans="1:22" ht="49.5" customHeight="1" x14ac:dyDescent="0.25">
      <c r="A15" s="36">
        <v>4</v>
      </c>
      <c r="B15" s="37"/>
      <c r="C15" s="38"/>
      <c r="D15" s="46"/>
      <c r="E15" s="46"/>
      <c r="F15" s="39"/>
      <c r="G15" s="38"/>
      <c r="H15" s="38"/>
      <c r="I15" s="38"/>
      <c r="J15" s="38"/>
      <c r="K15" s="38"/>
      <c r="L15" s="40">
        <f>SUMIF(G15:K15,"x",Feuil2!B2:F2)</f>
        <v>0</v>
      </c>
      <c r="M15" s="38"/>
      <c r="N15" s="41">
        <f t="shared" si="0"/>
        <v>0</v>
      </c>
      <c r="O15" s="38"/>
      <c r="P15" s="42">
        <f t="shared" si="2"/>
        <v>0</v>
      </c>
      <c r="Q15" s="43">
        <f t="shared" si="3"/>
        <v>0</v>
      </c>
      <c r="R15" s="44"/>
      <c r="S15" s="57"/>
      <c r="T15" s="57"/>
      <c r="U15" s="43">
        <f t="shared" si="1"/>
        <v>0</v>
      </c>
    </row>
    <row r="16" spans="1:22" ht="49.5" customHeight="1" x14ac:dyDescent="0.25">
      <c r="A16" s="36">
        <v>5</v>
      </c>
      <c r="B16" s="37"/>
      <c r="C16" s="38"/>
      <c r="D16" s="46"/>
      <c r="E16" s="46"/>
      <c r="F16" s="39"/>
      <c r="G16" s="38"/>
      <c r="H16" s="38"/>
      <c r="I16" s="38"/>
      <c r="J16" s="38"/>
      <c r="K16" s="38"/>
      <c r="L16" s="40">
        <f>SUMIF(G16:K16,"x",Feuil2!B2:F2)</f>
        <v>0</v>
      </c>
      <c r="M16" s="38"/>
      <c r="N16" s="41">
        <f t="shared" si="0"/>
        <v>0</v>
      </c>
      <c r="O16" s="38"/>
      <c r="P16" s="42">
        <f t="shared" si="2"/>
        <v>0</v>
      </c>
      <c r="Q16" s="43">
        <f t="shared" si="3"/>
        <v>0</v>
      </c>
      <c r="R16" s="44"/>
      <c r="S16" s="57"/>
      <c r="T16" s="57"/>
      <c r="U16" s="43">
        <f t="shared" si="1"/>
        <v>0</v>
      </c>
    </row>
    <row r="17" spans="1:23" ht="49.15" customHeight="1" x14ac:dyDescent="0.25">
      <c r="A17" s="36">
        <v>6</v>
      </c>
      <c r="B17" s="37"/>
      <c r="C17" s="38"/>
      <c r="D17" s="46"/>
      <c r="E17" s="46"/>
      <c r="F17" s="39"/>
      <c r="G17" s="38"/>
      <c r="H17" s="38"/>
      <c r="I17" s="38"/>
      <c r="J17" s="38"/>
      <c r="K17" s="38"/>
      <c r="L17" s="40">
        <f>SUMIF(G17:K17,"x",Feuil2!B2:F2)</f>
        <v>0</v>
      </c>
      <c r="M17" s="38"/>
      <c r="N17" s="41">
        <f t="shared" si="0"/>
        <v>0</v>
      </c>
      <c r="O17" s="38"/>
      <c r="P17" s="42">
        <f t="shared" si="2"/>
        <v>0</v>
      </c>
      <c r="Q17" s="43">
        <f t="shared" si="3"/>
        <v>0</v>
      </c>
      <c r="R17" s="44"/>
      <c r="S17" s="57"/>
      <c r="T17" s="57"/>
      <c r="U17" s="43">
        <f t="shared" si="1"/>
        <v>0</v>
      </c>
    </row>
    <row r="18" spans="1:23" ht="48.4" customHeight="1" x14ac:dyDescent="0.25">
      <c r="A18" s="36">
        <v>7</v>
      </c>
      <c r="B18" s="37"/>
      <c r="C18" s="38"/>
      <c r="D18" s="46"/>
      <c r="E18" s="46"/>
      <c r="F18" s="39"/>
      <c r="G18" s="38"/>
      <c r="H18" s="38"/>
      <c r="I18" s="38"/>
      <c r="J18" s="38"/>
      <c r="K18" s="38"/>
      <c r="L18" s="40">
        <f>SUMIF(G18:K18,"x",Feuil2!B2:F2)</f>
        <v>0</v>
      </c>
      <c r="M18" s="38"/>
      <c r="N18" s="41">
        <f t="shared" si="0"/>
        <v>0</v>
      </c>
      <c r="O18" s="38"/>
      <c r="P18" s="42">
        <f t="shared" si="2"/>
        <v>0</v>
      </c>
      <c r="Q18" s="43">
        <f t="shared" si="3"/>
        <v>0</v>
      </c>
      <c r="R18" s="44"/>
      <c r="S18" s="57"/>
      <c r="T18" s="57"/>
      <c r="U18" s="43">
        <f t="shared" si="1"/>
        <v>0</v>
      </c>
    </row>
    <row r="19" spans="1:23" ht="45" customHeight="1" x14ac:dyDescent="0.25">
      <c r="A19" s="36">
        <v>8</v>
      </c>
      <c r="B19" s="37"/>
      <c r="C19" s="38"/>
      <c r="D19" s="46"/>
      <c r="E19" s="46"/>
      <c r="F19" s="39"/>
      <c r="G19" s="38"/>
      <c r="H19" s="38"/>
      <c r="I19" s="38"/>
      <c r="J19" s="38"/>
      <c r="K19" s="38"/>
      <c r="L19" s="40">
        <f>SUMIF(G19:K19,"x",Feuil2!B2:F2)</f>
        <v>0</v>
      </c>
      <c r="M19" s="38"/>
      <c r="N19" s="41">
        <f t="shared" si="0"/>
        <v>0</v>
      </c>
      <c r="O19" s="38"/>
      <c r="P19" s="42">
        <f t="shared" si="2"/>
        <v>0</v>
      </c>
      <c r="Q19" s="43">
        <f t="shared" si="3"/>
        <v>0</v>
      </c>
      <c r="R19" s="44"/>
      <c r="S19" s="57"/>
      <c r="T19" s="57"/>
      <c r="U19" s="43">
        <f t="shared" si="1"/>
        <v>0</v>
      </c>
    </row>
    <row r="20" spans="1:23" ht="48.6" customHeight="1" x14ac:dyDescent="0.25">
      <c r="B20" s="58" t="s">
        <v>69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23" ht="38.25" customHeight="1" x14ac:dyDescent="0.25">
      <c r="A21" s="45"/>
      <c r="B21" s="30" t="s">
        <v>66</v>
      </c>
      <c r="C21" s="56" t="s">
        <v>71</v>
      </c>
      <c r="D21" s="56"/>
      <c r="E21" s="56"/>
      <c r="F21" s="56"/>
      <c r="G21" s="56"/>
      <c r="H21" s="56"/>
      <c r="I21" s="56"/>
      <c r="J21" s="56"/>
      <c r="K21" s="56" t="s">
        <v>74</v>
      </c>
      <c r="L21" s="56"/>
      <c r="M21" s="56"/>
      <c r="N21" s="56"/>
      <c r="O21" s="60" t="s">
        <v>88</v>
      </c>
      <c r="P21" s="60"/>
      <c r="Q21" s="3"/>
      <c r="R21" s="25"/>
      <c r="S21" s="59" t="s">
        <v>8</v>
      </c>
      <c r="T21" s="59"/>
      <c r="U21" s="47">
        <f>SUM(U12:U19,O22:P36)</f>
        <v>0</v>
      </c>
    </row>
    <row r="22" spans="1:23" ht="45" customHeight="1" thickBot="1" x14ac:dyDescent="0.3">
      <c r="A22" s="36">
        <v>1</v>
      </c>
      <c r="B22" s="37"/>
      <c r="C22" s="61"/>
      <c r="D22" s="61"/>
      <c r="E22" s="61"/>
      <c r="F22" s="61"/>
      <c r="G22" s="61"/>
      <c r="H22" s="61"/>
      <c r="I22" s="61"/>
      <c r="J22" s="61"/>
      <c r="K22" s="73"/>
      <c r="L22" s="73"/>
      <c r="M22" s="73"/>
      <c r="N22" s="73"/>
      <c r="O22" s="72"/>
      <c r="P22" s="72"/>
      <c r="Q22" s="3"/>
      <c r="R22" s="25"/>
      <c r="S22" s="65" t="s">
        <v>11</v>
      </c>
      <c r="T22" s="65"/>
      <c r="U22" s="48"/>
    </row>
    <row r="23" spans="1:23" ht="45" customHeight="1" thickBot="1" x14ac:dyDescent="0.3">
      <c r="A23" s="36">
        <v>2</v>
      </c>
      <c r="B23" s="37"/>
      <c r="C23" s="61"/>
      <c r="D23" s="61"/>
      <c r="E23" s="61"/>
      <c r="F23" s="61"/>
      <c r="G23" s="61"/>
      <c r="H23" s="61"/>
      <c r="I23" s="61"/>
      <c r="J23" s="61"/>
      <c r="K23" s="73"/>
      <c r="L23" s="73"/>
      <c r="M23" s="73"/>
      <c r="N23" s="73"/>
      <c r="O23" s="72"/>
      <c r="P23" s="72"/>
      <c r="Q23" s="13"/>
      <c r="R23" s="25"/>
      <c r="S23" s="66" t="s">
        <v>15</v>
      </c>
      <c r="T23" s="66"/>
      <c r="U23" s="49">
        <f>U21-U22</f>
        <v>0</v>
      </c>
    </row>
    <row r="24" spans="1:23" ht="45" customHeight="1" x14ac:dyDescent="0.25">
      <c r="A24" s="36">
        <v>3</v>
      </c>
      <c r="B24" s="37"/>
      <c r="C24" s="61"/>
      <c r="D24" s="61"/>
      <c r="E24" s="61"/>
      <c r="F24" s="61"/>
      <c r="G24" s="61"/>
      <c r="H24" s="61"/>
      <c r="I24" s="61"/>
      <c r="J24" s="61"/>
      <c r="K24" s="73"/>
      <c r="L24" s="73"/>
      <c r="M24" s="73"/>
      <c r="N24" s="73"/>
      <c r="O24" s="72"/>
      <c r="P24" s="72"/>
      <c r="Q24" s="13"/>
    </row>
    <row r="25" spans="1:23" ht="45" customHeight="1" thickBot="1" x14ac:dyDescent="0.3">
      <c r="A25" s="36">
        <v>4</v>
      </c>
      <c r="B25" s="37"/>
      <c r="C25" s="61"/>
      <c r="D25" s="61"/>
      <c r="E25" s="61"/>
      <c r="F25" s="61"/>
      <c r="G25" s="61"/>
      <c r="H25" s="61"/>
      <c r="I25" s="61"/>
      <c r="J25" s="61"/>
      <c r="K25" s="73"/>
      <c r="L25" s="73"/>
      <c r="M25" s="73"/>
      <c r="N25" s="73"/>
      <c r="O25" s="72"/>
      <c r="P25" s="72"/>
      <c r="Q25" s="27"/>
      <c r="R25" s="27"/>
      <c r="S25" s="67"/>
      <c r="T25" s="67"/>
      <c r="U25" s="67"/>
    </row>
    <row r="26" spans="1:23" ht="45" customHeight="1" x14ac:dyDescent="0.25">
      <c r="A26" s="36">
        <v>5</v>
      </c>
      <c r="B26" s="37"/>
      <c r="C26" s="61"/>
      <c r="D26" s="61"/>
      <c r="E26" s="61"/>
      <c r="F26" s="61"/>
      <c r="G26" s="61"/>
      <c r="H26" s="61"/>
      <c r="I26" s="61"/>
      <c r="J26" s="61"/>
      <c r="K26" s="73"/>
      <c r="L26" s="73"/>
      <c r="M26" s="73"/>
      <c r="N26" s="73"/>
      <c r="O26" s="72"/>
      <c r="P26" s="72"/>
      <c r="Q26" s="19"/>
      <c r="R26" s="19"/>
      <c r="S26" s="71" t="s">
        <v>33</v>
      </c>
      <c r="T26" s="71"/>
      <c r="U26" s="71"/>
    </row>
    <row r="27" spans="1:23" ht="45" customHeight="1" thickBot="1" x14ac:dyDescent="0.35">
      <c r="A27" s="36">
        <v>6</v>
      </c>
      <c r="B27" s="37"/>
      <c r="C27" s="61"/>
      <c r="D27" s="61"/>
      <c r="E27" s="61"/>
      <c r="F27" s="61"/>
      <c r="G27" s="61"/>
      <c r="H27" s="61"/>
      <c r="I27" s="61"/>
      <c r="J27" s="61"/>
      <c r="K27" s="73"/>
      <c r="L27" s="73"/>
      <c r="M27" s="73"/>
      <c r="N27" s="73"/>
      <c r="O27" s="72"/>
      <c r="P27" s="72"/>
      <c r="Q27" s="28"/>
      <c r="R27" s="28"/>
      <c r="S27" s="68"/>
      <c r="T27" s="68"/>
      <c r="U27" s="68"/>
      <c r="V27" s="3"/>
    </row>
    <row r="28" spans="1:23" ht="45" customHeight="1" x14ac:dyDescent="0.25">
      <c r="A28" s="36">
        <v>7</v>
      </c>
      <c r="B28" s="37"/>
      <c r="C28" s="61"/>
      <c r="D28" s="61"/>
      <c r="E28" s="61"/>
      <c r="F28" s="61"/>
      <c r="G28" s="61"/>
      <c r="H28" s="61"/>
      <c r="I28" s="61"/>
      <c r="J28" s="61"/>
      <c r="K28" s="73"/>
      <c r="L28" s="73"/>
      <c r="M28" s="73"/>
      <c r="N28" s="73"/>
      <c r="O28" s="72"/>
      <c r="P28" s="72"/>
      <c r="Q28" s="19"/>
      <c r="R28" s="19"/>
      <c r="S28" s="71" t="s">
        <v>32</v>
      </c>
      <c r="T28" s="71"/>
      <c r="U28" s="71"/>
      <c r="V28" s="18"/>
      <c r="W28" s="18"/>
    </row>
    <row r="29" spans="1:23" ht="45" customHeight="1" thickBot="1" x14ac:dyDescent="0.35">
      <c r="A29" s="36">
        <v>8</v>
      </c>
      <c r="B29" s="37"/>
      <c r="C29" s="61"/>
      <c r="D29" s="61"/>
      <c r="E29" s="61"/>
      <c r="F29" s="61"/>
      <c r="G29" s="61"/>
      <c r="H29" s="61"/>
      <c r="I29" s="61"/>
      <c r="J29" s="61"/>
      <c r="K29" s="73"/>
      <c r="L29" s="73"/>
      <c r="M29" s="73"/>
      <c r="N29" s="73"/>
      <c r="O29" s="72"/>
      <c r="P29" s="72"/>
      <c r="Q29" s="28"/>
      <c r="R29" s="28"/>
      <c r="S29" s="68"/>
      <c r="T29" s="68"/>
      <c r="U29" s="68"/>
      <c r="V29" s="19"/>
      <c r="W29" s="19"/>
    </row>
    <row r="30" spans="1:23" ht="45" customHeight="1" x14ac:dyDescent="0.3">
      <c r="A30" s="36">
        <v>9</v>
      </c>
      <c r="B30" s="37"/>
      <c r="C30" s="61"/>
      <c r="D30" s="61"/>
      <c r="E30" s="61"/>
      <c r="F30" s="61"/>
      <c r="G30" s="61"/>
      <c r="H30" s="61"/>
      <c r="I30" s="61"/>
      <c r="J30" s="61"/>
      <c r="K30" s="73"/>
      <c r="L30" s="73"/>
      <c r="M30" s="73"/>
      <c r="N30" s="73"/>
      <c r="O30" s="72"/>
      <c r="P30" s="72"/>
      <c r="Q30" s="19"/>
      <c r="R30" s="19"/>
      <c r="S30" s="71" t="s">
        <v>34</v>
      </c>
      <c r="T30" s="71"/>
      <c r="U30" s="71"/>
      <c r="V30" s="20"/>
      <c r="W30" s="20"/>
    </row>
    <row r="31" spans="1:23" ht="22.5" customHeight="1" thickBot="1" x14ac:dyDescent="0.35">
      <c r="A31" s="69">
        <v>10</v>
      </c>
      <c r="B31" s="70"/>
      <c r="C31" s="61"/>
      <c r="D31" s="61"/>
      <c r="E31" s="61"/>
      <c r="F31" s="61"/>
      <c r="G31" s="61"/>
      <c r="H31" s="61"/>
      <c r="I31" s="61"/>
      <c r="J31" s="61"/>
      <c r="K31" s="73"/>
      <c r="L31" s="73"/>
      <c r="M31" s="73"/>
      <c r="N31" s="73"/>
      <c r="O31" s="72"/>
      <c r="P31" s="72"/>
      <c r="Q31" s="19"/>
      <c r="R31" s="19"/>
      <c r="S31" s="19"/>
      <c r="T31" s="19"/>
      <c r="U31" s="20"/>
      <c r="V31" s="20"/>
      <c r="W31" s="20"/>
    </row>
    <row r="32" spans="1:23" ht="22.5" customHeight="1" thickTop="1" thickBot="1" x14ac:dyDescent="0.3">
      <c r="A32" s="69"/>
      <c r="B32" s="70"/>
      <c r="C32" s="61"/>
      <c r="D32" s="61"/>
      <c r="E32" s="61"/>
      <c r="F32" s="61"/>
      <c r="G32" s="61"/>
      <c r="H32" s="61"/>
      <c r="I32" s="61"/>
      <c r="J32" s="61"/>
      <c r="K32" s="73"/>
      <c r="L32" s="73"/>
      <c r="M32" s="73"/>
      <c r="N32" s="73"/>
      <c r="O32" s="72"/>
      <c r="P32" s="72"/>
      <c r="R32" s="62" t="s">
        <v>85</v>
      </c>
      <c r="S32" s="63"/>
      <c r="T32" s="63"/>
      <c r="U32" s="64"/>
      <c r="V32" s="19"/>
      <c r="W32" s="19"/>
    </row>
    <row r="33" spans="1:23" ht="22.5" customHeight="1" thickTop="1" x14ac:dyDescent="0.3">
      <c r="A33" s="69">
        <v>11</v>
      </c>
      <c r="B33" s="70"/>
      <c r="C33" s="61"/>
      <c r="D33" s="61"/>
      <c r="E33" s="61"/>
      <c r="F33" s="61"/>
      <c r="G33" s="61"/>
      <c r="H33" s="61"/>
      <c r="I33" s="61"/>
      <c r="J33" s="61"/>
      <c r="K33" s="73"/>
      <c r="L33" s="73"/>
      <c r="M33" s="73"/>
      <c r="N33" s="73"/>
      <c r="O33" s="72"/>
      <c r="P33" s="72"/>
      <c r="Q33" s="26"/>
      <c r="R33" s="80" t="s">
        <v>83</v>
      </c>
      <c r="S33" s="74"/>
      <c r="T33" s="75"/>
      <c r="U33" s="76"/>
      <c r="V33" s="20"/>
      <c r="W33" s="20"/>
    </row>
    <row r="34" spans="1:23" ht="22.5" customHeight="1" thickBot="1" x14ac:dyDescent="0.3">
      <c r="A34" s="69"/>
      <c r="B34" s="70"/>
      <c r="C34" s="61"/>
      <c r="D34" s="61"/>
      <c r="E34" s="61"/>
      <c r="F34" s="61"/>
      <c r="G34" s="61"/>
      <c r="H34" s="61"/>
      <c r="I34" s="61"/>
      <c r="J34" s="61"/>
      <c r="K34" s="73"/>
      <c r="L34" s="73"/>
      <c r="M34" s="73"/>
      <c r="N34" s="73"/>
      <c r="O34" s="72"/>
      <c r="P34" s="72"/>
      <c r="Q34" s="26"/>
      <c r="R34" s="81"/>
      <c r="S34" s="77"/>
      <c r="T34" s="78"/>
      <c r="U34" s="79"/>
      <c r="V34" s="19"/>
      <c r="W34" s="19"/>
    </row>
    <row r="35" spans="1:23" ht="22.5" customHeight="1" thickTop="1" x14ac:dyDescent="0.25">
      <c r="A35" s="69">
        <v>12</v>
      </c>
      <c r="B35" s="70"/>
      <c r="C35" s="61"/>
      <c r="D35" s="61"/>
      <c r="E35" s="61"/>
      <c r="F35" s="61"/>
      <c r="G35" s="61"/>
      <c r="H35" s="61"/>
      <c r="I35" s="61"/>
      <c r="J35" s="61"/>
      <c r="K35" s="73"/>
      <c r="L35" s="73"/>
      <c r="M35" s="73"/>
      <c r="N35" s="73"/>
      <c r="O35" s="72"/>
      <c r="P35" s="72"/>
      <c r="Q35" s="26"/>
      <c r="R35" s="80" t="s">
        <v>84</v>
      </c>
      <c r="S35" s="74"/>
      <c r="T35" s="75"/>
      <c r="U35" s="76"/>
    </row>
    <row r="36" spans="1:23" ht="22.5" customHeight="1" thickBot="1" x14ac:dyDescent="0.3">
      <c r="A36" s="69"/>
      <c r="B36" s="70"/>
      <c r="C36" s="61"/>
      <c r="D36" s="61"/>
      <c r="E36" s="61"/>
      <c r="F36" s="61"/>
      <c r="G36" s="61"/>
      <c r="H36" s="61"/>
      <c r="I36" s="61"/>
      <c r="J36" s="61"/>
      <c r="K36" s="73"/>
      <c r="L36" s="73"/>
      <c r="M36" s="73"/>
      <c r="N36" s="73"/>
      <c r="O36" s="72"/>
      <c r="P36" s="72"/>
      <c r="Q36" s="26"/>
      <c r="R36" s="81"/>
      <c r="S36" s="77"/>
      <c r="T36" s="78"/>
      <c r="U36" s="79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7uMzK8eW+60G5FpLsbp2V7FSqq6Huo2bgw3Z6Sah/O2hRCcAkosDzy4Jhwd9YBMqJBelpC11awucUIg14Xe3DA==" saltValue="d3g/rfRndIlbS7gTq8Axsg==" spinCount="100000" sheet="1" objects="1" scenarios="1"/>
  <mergeCells count="78">
    <mergeCell ref="S33:U34"/>
    <mergeCell ref="R33:R34"/>
    <mergeCell ref="R35:R36"/>
    <mergeCell ref="S35:U36"/>
    <mergeCell ref="O33:P34"/>
    <mergeCell ref="O35:P36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O22:P22"/>
    <mergeCell ref="O23:P23"/>
    <mergeCell ref="O24:P24"/>
    <mergeCell ref="O25:P25"/>
    <mergeCell ref="K31:N32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A35:A36"/>
    <mergeCell ref="A33:A34"/>
    <mergeCell ref="B33:B34"/>
    <mergeCell ref="C33:J34"/>
    <mergeCell ref="B35:B36"/>
    <mergeCell ref="C35:J36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B20:P20"/>
    <mergeCell ref="S21:T21"/>
    <mergeCell ref="S15:T15"/>
    <mergeCell ref="S16:T16"/>
    <mergeCell ref="S17:T17"/>
    <mergeCell ref="S18:T18"/>
    <mergeCell ref="O21:P21"/>
    <mergeCell ref="S11:T11"/>
    <mergeCell ref="S12:T12"/>
    <mergeCell ref="O9:U9"/>
    <mergeCell ref="S19:T19"/>
    <mergeCell ref="S13:T13"/>
    <mergeCell ref="S14:T14"/>
    <mergeCell ref="H1:P4"/>
    <mergeCell ref="G10:J10"/>
    <mergeCell ref="O5:U5"/>
    <mergeCell ref="O6:U6"/>
    <mergeCell ref="O7:U7"/>
    <mergeCell ref="M9:N9"/>
    <mergeCell ref="I8:N8"/>
    <mergeCell ref="O8:U8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8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DD568C-3E03-4A0A-8CFB-3F19BAEEE9E5}">
          <x14:formula1>
            <xm:f>Feuil2!$G$5:$G$26</xm:f>
          </x14:formula1>
          <xm:sqref>K33 K35 K22:K31</xm:sqref>
        </x14:dataValidation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>
      <selection activeCell="D3" sqref="D3"/>
    </sheetView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40</v>
      </c>
      <c r="C5">
        <v>5081</v>
      </c>
      <c r="E5" t="str">
        <f t="shared" ref="E5:E11" si="0">B5&amp;" "&amp;C5</f>
        <v>Assemblée déléguées 5081</v>
      </c>
      <c r="G5" t="s">
        <v>31</v>
      </c>
    </row>
    <row r="6" spans="2:10" x14ac:dyDescent="0.25">
      <c r="B6" t="s">
        <v>50</v>
      </c>
      <c r="C6">
        <v>5031</v>
      </c>
      <c r="E6" t="str">
        <f t="shared" si="0"/>
        <v>Colloque                                   5031</v>
      </c>
      <c r="G6" t="s">
        <v>76</v>
      </c>
      <c r="I6" s="7"/>
    </row>
    <row r="7" spans="2:10" x14ac:dyDescent="0.25">
      <c r="B7" t="s">
        <v>82</v>
      </c>
      <c r="C7">
        <v>5161</v>
      </c>
      <c r="E7" t="str">
        <f t="shared" si="0"/>
        <v>Comité des spécialistes 5161</v>
      </c>
      <c r="G7" t="s">
        <v>30</v>
      </c>
      <c r="I7" s="8"/>
    </row>
    <row r="8" spans="2:10" x14ac:dyDescent="0.25">
      <c r="B8" t="s">
        <v>46</v>
      </c>
      <c r="C8">
        <v>5187</v>
      </c>
      <c r="E8" t="str">
        <f t="shared" si="0"/>
        <v>Comité diversité sexuelle    5187</v>
      </c>
      <c r="G8" t="s">
        <v>86</v>
      </c>
      <c r="I8" s="7"/>
    </row>
    <row r="9" spans="2:10" x14ac:dyDescent="0.25">
      <c r="B9" t="s">
        <v>48</v>
      </c>
      <c r="C9">
        <v>5186</v>
      </c>
      <c r="E9" t="str">
        <f t="shared" si="0"/>
        <v>Comité encadrement stagiaires  5186</v>
      </c>
      <c r="G9" t="s">
        <v>78</v>
      </c>
      <c r="I9" s="7"/>
    </row>
    <row r="10" spans="2:10" x14ac:dyDescent="0.25">
      <c r="B10" t="s">
        <v>43</v>
      </c>
      <c r="C10">
        <v>5164</v>
      </c>
      <c r="E10" t="str">
        <f t="shared" si="0"/>
        <v>Comité et réseau ACTES   5164</v>
      </c>
      <c r="G10" t="s">
        <v>75</v>
      </c>
      <c r="I10" s="7"/>
      <c r="J10" s="7"/>
    </row>
    <row r="11" spans="2:10" x14ac:dyDescent="0.25">
      <c r="B11" t="s">
        <v>41</v>
      </c>
      <c r="C11">
        <v>5168</v>
      </c>
      <c r="E11" t="str">
        <f t="shared" si="0"/>
        <v>Comité et réseau action féministe 5168</v>
      </c>
      <c r="G11" t="s">
        <v>29</v>
      </c>
      <c r="I11" s="7"/>
    </row>
    <row r="12" spans="2:10" x14ac:dyDescent="0.25">
      <c r="B12" t="s">
        <v>42</v>
      </c>
      <c r="C12">
        <v>5182</v>
      </c>
      <c r="E12" t="str">
        <f t="shared" ref="E12:E20" si="1">B12&amp;" "&amp;C12</f>
        <v>Comité et réseau jeunes  5182</v>
      </c>
      <c r="G12" t="s">
        <v>20</v>
      </c>
      <c r="I12" s="7"/>
    </row>
    <row r="13" spans="2:10" x14ac:dyDescent="0.25">
      <c r="B13" t="s">
        <v>56</v>
      </c>
      <c r="C13">
        <v>5083</v>
      </c>
      <c r="E13" t="str">
        <f t="shared" si="1"/>
        <v>Comité exécutif                         5083</v>
      </c>
      <c r="G13" t="s">
        <v>21</v>
      </c>
      <c r="I13" s="7"/>
    </row>
    <row r="14" spans="2:10" x14ac:dyDescent="0.25">
      <c r="B14" t="s">
        <v>45</v>
      </c>
      <c r="C14">
        <v>5176</v>
      </c>
      <c r="E14" t="str">
        <f t="shared" si="1"/>
        <v>Comité paritaire EHDAA   5176</v>
      </c>
      <c r="G14" t="s">
        <v>22</v>
      </c>
      <c r="I14" s="7"/>
    </row>
    <row r="15" spans="2:10" x14ac:dyDescent="0.25">
      <c r="B15" t="s">
        <v>64</v>
      </c>
      <c r="C15">
        <v>5366</v>
      </c>
      <c r="E15" t="str">
        <f t="shared" si="1"/>
        <v>Concertation régionale     5366</v>
      </c>
      <c r="G15" t="s">
        <v>23</v>
      </c>
      <c r="I15" s="7"/>
    </row>
    <row r="16" spans="2:10" x14ac:dyDescent="0.25">
      <c r="B16" t="s">
        <v>63</v>
      </c>
      <c r="C16">
        <v>5030</v>
      </c>
      <c r="E16" t="str">
        <f t="shared" si="1"/>
        <v>Congrès  CSQ                     5030</v>
      </c>
      <c r="G16" t="s">
        <v>81</v>
      </c>
      <c r="I16" s="7"/>
    </row>
    <row r="17" spans="2:9" x14ac:dyDescent="0.25">
      <c r="B17" t="s">
        <v>51</v>
      </c>
      <c r="C17">
        <v>5070</v>
      </c>
      <c r="E17" t="str">
        <f t="shared" si="1"/>
        <v>Conseil fédéral                            5070</v>
      </c>
      <c r="G17" t="s">
        <v>24</v>
      </c>
      <c r="I17" s="7"/>
    </row>
    <row r="18" spans="2:9" x14ac:dyDescent="0.25">
      <c r="B18" t="s">
        <v>52</v>
      </c>
      <c r="C18">
        <v>5040</v>
      </c>
      <c r="E18" t="str">
        <f t="shared" si="1"/>
        <v>Conseil général de la CSQ       5040</v>
      </c>
      <c r="G18" t="s">
        <v>25</v>
      </c>
    </row>
    <row r="19" spans="2:9" x14ac:dyDescent="0.25">
      <c r="B19" t="s">
        <v>53</v>
      </c>
      <c r="C19">
        <v>5060</v>
      </c>
      <c r="E19" t="str">
        <f t="shared" si="1"/>
        <v>Conseil général de négociation 5060</v>
      </c>
      <c r="G19" t="s">
        <v>77</v>
      </c>
    </row>
    <row r="20" spans="2:9" x14ac:dyDescent="0.25">
      <c r="B20" t="s">
        <v>44</v>
      </c>
      <c r="C20">
        <v>5184</v>
      </c>
      <c r="E20" t="str">
        <f t="shared" si="1"/>
        <v>Conseil général de participation  5184</v>
      </c>
      <c r="G20" t="s">
        <v>26</v>
      </c>
    </row>
    <row r="21" spans="2:9" x14ac:dyDescent="0.25">
      <c r="B21" t="s">
        <v>44</v>
      </c>
      <c r="C21">
        <v>5184</v>
      </c>
      <c r="E21" t="str">
        <f t="shared" ref="E21:E30" si="2">B22&amp;" "&amp;C22</f>
        <v>CRT/ Grief                              5171</v>
      </c>
      <c r="G21" t="s">
        <v>27</v>
      </c>
    </row>
    <row r="22" spans="2:9" x14ac:dyDescent="0.25">
      <c r="B22" t="s">
        <v>54</v>
      </c>
      <c r="C22">
        <v>5171</v>
      </c>
      <c r="E22" t="str">
        <f t="shared" si="2"/>
        <v>Formation              5172</v>
      </c>
      <c r="G22" t="s">
        <v>28</v>
      </c>
    </row>
    <row r="23" spans="2:9" x14ac:dyDescent="0.25">
      <c r="B23" t="s">
        <v>62</v>
      </c>
      <c r="C23">
        <v>5172</v>
      </c>
      <c r="E23" t="str">
        <f t="shared" si="2"/>
        <v>Insertion professionnelle   5183</v>
      </c>
      <c r="G23" t="s">
        <v>80</v>
      </c>
    </row>
    <row r="24" spans="2:9" x14ac:dyDescent="0.25">
      <c r="B24" t="s">
        <v>47</v>
      </c>
      <c r="C24">
        <v>5183</v>
      </c>
      <c r="E24" t="str">
        <f t="shared" si="2"/>
        <v>Réseau action professionnelle 5160</v>
      </c>
      <c r="G24" t="s">
        <v>89</v>
      </c>
    </row>
    <row r="25" spans="2:9" x14ac:dyDescent="0.25">
      <c r="B25" t="s">
        <v>57</v>
      </c>
      <c r="C25">
        <v>5160</v>
      </c>
      <c r="E25" t="str">
        <f t="shared" si="2"/>
        <v>Réseau action-mobilisation  5170</v>
      </c>
      <c r="G25" t="s">
        <v>79</v>
      </c>
    </row>
    <row r="26" spans="2:9" x14ac:dyDescent="0.25">
      <c r="B26" t="s">
        <v>58</v>
      </c>
      <c r="C26">
        <v>5170</v>
      </c>
      <c r="E26" t="str">
        <f t="shared" si="2"/>
        <v>Réseau pédagogique et prof. 5185</v>
      </c>
      <c r="G26" t="s">
        <v>70</v>
      </c>
    </row>
    <row r="27" spans="2:9" x14ac:dyDescent="0.25">
      <c r="B27" t="s">
        <v>73</v>
      </c>
      <c r="C27">
        <v>5185</v>
      </c>
      <c r="E27" t="str">
        <f t="shared" si="2"/>
        <v>Réseau sécurité sociale   5181</v>
      </c>
    </row>
    <row r="28" spans="2:9" x14ac:dyDescent="0.25">
      <c r="B28" t="s">
        <v>59</v>
      </c>
      <c r="C28">
        <v>5181</v>
      </c>
      <c r="E28" t="str">
        <f t="shared" si="2"/>
        <v>Réseau sociopolitique   5165</v>
      </c>
    </row>
    <row r="29" spans="2:9" x14ac:dyDescent="0.25">
      <c r="B29" t="s">
        <v>60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61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49</v>
      </c>
      <c r="C31">
        <v>5162</v>
      </c>
      <c r="E31" t="s">
        <v>89</v>
      </c>
    </row>
    <row r="32" spans="2:9" x14ac:dyDescent="0.25">
      <c r="B32" t="s">
        <v>55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70</v>
      </c>
    </row>
  </sheetData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Claudine Berger</cp:lastModifiedBy>
  <cp:lastPrinted>2024-12-18T19:53:05Z</cp:lastPrinted>
  <dcterms:created xsi:type="dcterms:W3CDTF">2024-09-12T19:14:44Z</dcterms:created>
  <dcterms:modified xsi:type="dcterms:W3CDTF">2025-01-21T19:30:00Z</dcterms:modified>
</cp:coreProperties>
</file>